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e od j. Zacha\Vyměnitelný disk\Testování -souhrn\SCM\Září 2023\"/>
    </mc:Choice>
  </mc:AlternateContent>
  <xr:revisionPtr revIDLastSave="0" documentId="13_ncr:1_{9012D618-A9F3-44F3-A101-D41A77777E16}" xr6:coauthVersionLast="47" xr6:coauthVersionMax="47" xr10:uidLastSave="{00000000-0000-0000-0000-000000000000}"/>
  <bookViews>
    <workbookView xWindow="-120" yWindow="-120" windowWidth="25440" windowHeight="15390" tabRatio="719" activeTab="1" xr2:uid="{00000000-000D-0000-FFFF-FFFF00000000}"/>
  </bookViews>
  <sheets>
    <sheet name="body družstva" sheetId="40" r:id="rId1"/>
    <sheet name="hráči" sheetId="39" r:id="rId2"/>
  </sheets>
  <definedNames>
    <definedName name="_xlnm.Print_Titles" localSheetId="1">hráči!$1:$2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0" l="1"/>
  <c r="D20" i="40"/>
  <c r="C20" i="40"/>
  <c r="B20" i="40"/>
  <c r="B21" i="40" s="1"/>
  <c r="G6" i="40"/>
  <c r="F6" i="40"/>
  <c r="G11" i="40"/>
  <c r="F11" i="40"/>
  <c r="G18" i="40"/>
  <c r="F18" i="40"/>
  <c r="G19" i="40"/>
  <c r="F19" i="40"/>
  <c r="G10" i="40"/>
  <c r="F10" i="40"/>
  <c r="G12" i="40"/>
  <c r="F12" i="40"/>
  <c r="G16" i="40"/>
  <c r="F16" i="40"/>
  <c r="G15" i="40"/>
  <c r="F15" i="40"/>
  <c r="G14" i="40"/>
  <c r="F14" i="40"/>
  <c r="G9" i="40"/>
  <c r="F9" i="40"/>
  <c r="G7" i="40"/>
  <c r="F7" i="40"/>
  <c r="G8" i="40"/>
  <c r="F8" i="40"/>
  <c r="G17" i="40"/>
  <c r="F17" i="40"/>
  <c r="G4" i="40"/>
  <c r="F4" i="40"/>
  <c r="G5" i="40"/>
  <c r="F5" i="40"/>
  <c r="G13" i="40"/>
  <c r="F13" i="40"/>
  <c r="J32" i="39"/>
  <c r="K32" i="39"/>
  <c r="L32" i="39"/>
  <c r="R32" i="39" s="1"/>
  <c r="M32" i="39"/>
  <c r="S32" i="39" s="1"/>
  <c r="N32" i="39"/>
  <c r="T32" i="39" s="1"/>
  <c r="P32" i="39"/>
  <c r="Q32" i="39"/>
  <c r="J62" i="39"/>
  <c r="K62" i="39"/>
  <c r="Q62" i="39" s="1"/>
  <c r="L62" i="39"/>
  <c r="R62" i="39" s="1"/>
  <c r="M62" i="39"/>
  <c r="S62" i="39" s="1"/>
  <c r="N62" i="39"/>
  <c r="T62" i="39" s="1"/>
  <c r="J50" i="39"/>
  <c r="P50" i="39" s="1"/>
  <c r="K50" i="39"/>
  <c r="Q50" i="39" s="1"/>
  <c r="L50" i="39"/>
  <c r="R50" i="39" s="1"/>
  <c r="M50" i="39"/>
  <c r="S50" i="39" s="1"/>
  <c r="N50" i="39"/>
  <c r="T50" i="39" s="1"/>
  <c r="J19" i="39"/>
  <c r="K19" i="39"/>
  <c r="Q19" i="39" s="1"/>
  <c r="L19" i="39"/>
  <c r="R19" i="39" s="1"/>
  <c r="M19" i="39"/>
  <c r="S19" i="39" s="1"/>
  <c r="N19" i="39"/>
  <c r="T19" i="39" s="1"/>
  <c r="J45" i="39"/>
  <c r="K45" i="39"/>
  <c r="Q45" i="39" s="1"/>
  <c r="L45" i="39"/>
  <c r="R45" i="39" s="1"/>
  <c r="M45" i="39"/>
  <c r="S45" i="39" s="1"/>
  <c r="N45" i="39"/>
  <c r="T45" i="39" s="1"/>
  <c r="J43" i="39"/>
  <c r="K43" i="39"/>
  <c r="Q43" i="39" s="1"/>
  <c r="L43" i="39"/>
  <c r="R43" i="39" s="1"/>
  <c r="M43" i="39"/>
  <c r="S43" i="39" s="1"/>
  <c r="N43" i="39"/>
  <c r="T43" i="39" s="1"/>
  <c r="J136" i="39"/>
  <c r="K136" i="39"/>
  <c r="Q136" i="39" s="1"/>
  <c r="L136" i="39"/>
  <c r="R136" i="39" s="1"/>
  <c r="M136" i="39"/>
  <c r="S136" i="39" s="1"/>
  <c r="N136" i="39"/>
  <c r="T136" i="39" s="1"/>
  <c r="O136" i="39"/>
  <c r="U136" i="39" s="1"/>
  <c r="P136" i="39"/>
  <c r="J63" i="39"/>
  <c r="K63" i="39"/>
  <c r="Q63" i="39" s="1"/>
  <c r="L63" i="39"/>
  <c r="R63" i="39" s="1"/>
  <c r="M63" i="39"/>
  <c r="S63" i="39" s="1"/>
  <c r="N63" i="39"/>
  <c r="T63" i="39" s="1"/>
  <c r="J68" i="39"/>
  <c r="K68" i="39"/>
  <c r="L68" i="39"/>
  <c r="R68" i="39" s="1"/>
  <c r="M68" i="39"/>
  <c r="S68" i="39" s="1"/>
  <c r="N68" i="39"/>
  <c r="T68" i="39" s="1"/>
  <c r="Q68" i="39"/>
  <c r="J131" i="39"/>
  <c r="K131" i="39"/>
  <c r="Q131" i="39" s="1"/>
  <c r="L131" i="39"/>
  <c r="R131" i="39" s="1"/>
  <c r="M131" i="39"/>
  <c r="S131" i="39" s="1"/>
  <c r="N131" i="39"/>
  <c r="T131" i="39" s="1"/>
  <c r="J3" i="39"/>
  <c r="P3" i="39" s="1"/>
  <c r="K3" i="39"/>
  <c r="Q3" i="39" s="1"/>
  <c r="L3" i="39"/>
  <c r="R3" i="39" s="1"/>
  <c r="M3" i="39"/>
  <c r="S3" i="39" s="1"/>
  <c r="N3" i="39"/>
  <c r="T3" i="39" s="1"/>
  <c r="J38" i="39"/>
  <c r="K38" i="39"/>
  <c r="Q38" i="39" s="1"/>
  <c r="L38" i="39"/>
  <c r="R38" i="39" s="1"/>
  <c r="M38" i="39"/>
  <c r="S38" i="39" s="1"/>
  <c r="N38" i="39"/>
  <c r="T38" i="39" s="1"/>
  <c r="J85" i="39"/>
  <c r="K85" i="39"/>
  <c r="L85" i="39"/>
  <c r="R85" i="39" s="1"/>
  <c r="M85" i="39"/>
  <c r="S85" i="39" s="1"/>
  <c r="N85" i="39"/>
  <c r="T85" i="39" s="1"/>
  <c r="Q85" i="39"/>
  <c r="J145" i="39"/>
  <c r="K145" i="39"/>
  <c r="Q145" i="39" s="1"/>
  <c r="L145" i="39"/>
  <c r="R145" i="39" s="1"/>
  <c r="M145" i="39"/>
  <c r="S145" i="39" s="1"/>
  <c r="N145" i="39"/>
  <c r="T145" i="39" s="1"/>
  <c r="J27" i="39"/>
  <c r="K27" i="39"/>
  <c r="Q27" i="39" s="1"/>
  <c r="L27" i="39"/>
  <c r="R27" i="39" s="1"/>
  <c r="M27" i="39"/>
  <c r="S27" i="39" s="1"/>
  <c r="N27" i="39"/>
  <c r="T27" i="39" s="1"/>
  <c r="P27" i="39"/>
  <c r="J24" i="39"/>
  <c r="K24" i="39"/>
  <c r="Q24" i="39" s="1"/>
  <c r="L24" i="39"/>
  <c r="R24" i="39" s="1"/>
  <c r="M24" i="39"/>
  <c r="S24" i="39" s="1"/>
  <c r="N24" i="39"/>
  <c r="T24" i="39"/>
  <c r="J117" i="39"/>
  <c r="K117" i="39"/>
  <c r="Q117" i="39" s="1"/>
  <c r="L117" i="39"/>
  <c r="R117" i="39" s="1"/>
  <c r="M117" i="39"/>
  <c r="S117" i="39" s="1"/>
  <c r="N117" i="39"/>
  <c r="T117" i="39" s="1"/>
  <c r="J127" i="39"/>
  <c r="K127" i="39"/>
  <c r="Q127" i="39" s="1"/>
  <c r="L127" i="39"/>
  <c r="R127" i="39" s="1"/>
  <c r="M127" i="39"/>
  <c r="S127" i="39" s="1"/>
  <c r="N127" i="39"/>
  <c r="T127" i="39"/>
  <c r="J113" i="39"/>
  <c r="K113" i="39"/>
  <c r="Q113" i="39" s="1"/>
  <c r="L113" i="39"/>
  <c r="R113" i="39" s="1"/>
  <c r="M113" i="39"/>
  <c r="S113" i="39" s="1"/>
  <c r="N113" i="39"/>
  <c r="T113" i="39" s="1"/>
  <c r="J133" i="39"/>
  <c r="K133" i="39"/>
  <c r="Q133" i="39" s="1"/>
  <c r="L133" i="39"/>
  <c r="R133" i="39" s="1"/>
  <c r="M133" i="39"/>
  <c r="S133" i="39" s="1"/>
  <c r="N133" i="39"/>
  <c r="T133" i="39" s="1"/>
  <c r="J137" i="39"/>
  <c r="O137" i="39" s="1"/>
  <c r="U137" i="39" s="1"/>
  <c r="K137" i="39"/>
  <c r="Q137" i="39" s="1"/>
  <c r="L137" i="39"/>
  <c r="R137" i="39" s="1"/>
  <c r="M137" i="39"/>
  <c r="S137" i="39" s="1"/>
  <c r="N137" i="39"/>
  <c r="T137" i="39" s="1"/>
  <c r="P137" i="39"/>
  <c r="J61" i="39"/>
  <c r="K61" i="39"/>
  <c r="Q61" i="39" s="1"/>
  <c r="L61" i="39"/>
  <c r="R61" i="39" s="1"/>
  <c r="M61" i="39"/>
  <c r="S61" i="39" s="1"/>
  <c r="N61" i="39"/>
  <c r="T61" i="39"/>
  <c r="J39" i="39"/>
  <c r="P39" i="39" s="1"/>
  <c r="K39" i="39"/>
  <c r="Q39" i="39" s="1"/>
  <c r="L39" i="39"/>
  <c r="R39" i="39" s="1"/>
  <c r="M39" i="39"/>
  <c r="S39" i="39" s="1"/>
  <c r="N39" i="39"/>
  <c r="T39" i="39" s="1"/>
  <c r="J11" i="39"/>
  <c r="K11" i="39"/>
  <c r="Q11" i="39" s="1"/>
  <c r="L11" i="39"/>
  <c r="R11" i="39" s="1"/>
  <c r="M11" i="39"/>
  <c r="S11" i="39" s="1"/>
  <c r="N11" i="39"/>
  <c r="T11" i="39" s="1"/>
  <c r="J112" i="39"/>
  <c r="P112" i="39" s="1"/>
  <c r="K112" i="39"/>
  <c r="Q112" i="39" s="1"/>
  <c r="L112" i="39"/>
  <c r="R112" i="39" s="1"/>
  <c r="M112" i="39"/>
  <c r="S112" i="39" s="1"/>
  <c r="N112" i="39"/>
  <c r="T112" i="39" s="1"/>
  <c r="J123" i="39"/>
  <c r="K123" i="39"/>
  <c r="Q123" i="39" s="1"/>
  <c r="L123" i="39"/>
  <c r="R123" i="39" s="1"/>
  <c r="M123" i="39"/>
  <c r="S123" i="39" s="1"/>
  <c r="N123" i="39"/>
  <c r="T123" i="39" s="1"/>
  <c r="J22" i="39"/>
  <c r="K22" i="39"/>
  <c r="Q22" i="39" s="1"/>
  <c r="L22" i="39"/>
  <c r="R22" i="39" s="1"/>
  <c r="M22" i="39"/>
  <c r="S22" i="39" s="1"/>
  <c r="N22" i="39"/>
  <c r="T22" i="39" s="1"/>
  <c r="P22" i="39"/>
  <c r="J130" i="39"/>
  <c r="K130" i="39"/>
  <c r="Q130" i="39" s="1"/>
  <c r="L130" i="39"/>
  <c r="R130" i="39" s="1"/>
  <c r="M130" i="39"/>
  <c r="S130" i="39" s="1"/>
  <c r="N130" i="39"/>
  <c r="T130" i="39" s="1"/>
  <c r="J105" i="39"/>
  <c r="P105" i="39" s="1"/>
  <c r="K105" i="39"/>
  <c r="L105" i="39"/>
  <c r="R105" i="39" s="1"/>
  <c r="M105" i="39"/>
  <c r="S105" i="39" s="1"/>
  <c r="N105" i="39"/>
  <c r="Q105" i="39"/>
  <c r="J157" i="39"/>
  <c r="K157" i="39"/>
  <c r="Q157" i="39" s="1"/>
  <c r="L157" i="39"/>
  <c r="R157" i="39" s="1"/>
  <c r="M157" i="39"/>
  <c r="S157" i="39" s="1"/>
  <c r="N157" i="39"/>
  <c r="T157" i="39"/>
  <c r="J120" i="39"/>
  <c r="P120" i="39" s="1"/>
  <c r="K120" i="39"/>
  <c r="Q120" i="39" s="1"/>
  <c r="L120" i="39"/>
  <c r="R120" i="39" s="1"/>
  <c r="M120" i="39"/>
  <c r="S120" i="39" s="1"/>
  <c r="N120" i="39"/>
  <c r="J129" i="39"/>
  <c r="K129" i="39"/>
  <c r="Q129" i="39" s="1"/>
  <c r="L129" i="39"/>
  <c r="R129" i="39" s="1"/>
  <c r="M129" i="39"/>
  <c r="S129" i="39" s="1"/>
  <c r="N129" i="39"/>
  <c r="T129" i="39" s="1"/>
  <c r="J139" i="39"/>
  <c r="K139" i="39"/>
  <c r="Q139" i="39" s="1"/>
  <c r="L139" i="39"/>
  <c r="R139" i="39" s="1"/>
  <c r="M139" i="39"/>
  <c r="S139" i="39" s="1"/>
  <c r="N139" i="39"/>
  <c r="P139" i="39"/>
  <c r="J87" i="39"/>
  <c r="K87" i="39"/>
  <c r="Q87" i="39" s="1"/>
  <c r="L87" i="39"/>
  <c r="R87" i="39" s="1"/>
  <c r="M87" i="39"/>
  <c r="S87" i="39" s="1"/>
  <c r="N87" i="39"/>
  <c r="T87" i="39" s="1"/>
  <c r="J122" i="39"/>
  <c r="P122" i="39" s="1"/>
  <c r="K122" i="39"/>
  <c r="Q122" i="39" s="1"/>
  <c r="L122" i="39"/>
  <c r="R122" i="39" s="1"/>
  <c r="M122" i="39"/>
  <c r="S122" i="39" s="1"/>
  <c r="N122" i="39"/>
  <c r="T122" i="39" s="1"/>
  <c r="J44" i="39"/>
  <c r="K44" i="39"/>
  <c r="Q44" i="39" s="1"/>
  <c r="L44" i="39"/>
  <c r="R44" i="39" s="1"/>
  <c r="M44" i="39"/>
  <c r="S44" i="39" s="1"/>
  <c r="N44" i="39"/>
  <c r="T44" i="39"/>
  <c r="J40" i="39"/>
  <c r="K40" i="39"/>
  <c r="Q40" i="39" s="1"/>
  <c r="L40" i="39"/>
  <c r="R40" i="39" s="1"/>
  <c r="M40" i="39"/>
  <c r="S40" i="39" s="1"/>
  <c r="N40" i="39"/>
  <c r="T40" i="39" s="1"/>
  <c r="J86" i="39"/>
  <c r="K86" i="39"/>
  <c r="Q86" i="39" s="1"/>
  <c r="L86" i="39"/>
  <c r="R86" i="39" s="1"/>
  <c r="M86" i="39"/>
  <c r="S86" i="39" s="1"/>
  <c r="N86" i="39"/>
  <c r="T86" i="39" s="1"/>
  <c r="J92" i="39"/>
  <c r="P92" i="39" s="1"/>
  <c r="K92" i="39"/>
  <c r="Q92" i="39" s="1"/>
  <c r="L92" i="39"/>
  <c r="R92" i="39" s="1"/>
  <c r="M92" i="39"/>
  <c r="S92" i="39" s="1"/>
  <c r="N92" i="39"/>
  <c r="T92" i="39" s="1"/>
  <c r="J152" i="39"/>
  <c r="K152" i="39"/>
  <c r="Q152" i="39" s="1"/>
  <c r="L152" i="39"/>
  <c r="R152" i="39" s="1"/>
  <c r="M152" i="39"/>
  <c r="S152" i="39" s="1"/>
  <c r="N152" i="39"/>
  <c r="T152" i="39" s="1"/>
  <c r="J94" i="39"/>
  <c r="P94" i="39" s="1"/>
  <c r="K94" i="39"/>
  <c r="Q94" i="39" s="1"/>
  <c r="L94" i="39"/>
  <c r="R94" i="39" s="1"/>
  <c r="M94" i="39"/>
  <c r="S94" i="39" s="1"/>
  <c r="N94" i="39"/>
  <c r="T94" i="39" s="1"/>
  <c r="J96" i="39"/>
  <c r="K96" i="39"/>
  <c r="Q96" i="39" s="1"/>
  <c r="L96" i="39"/>
  <c r="R96" i="39" s="1"/>
  <c r="M96" i="39"/>
  <c r="S96" i="39" s="1"/>
  <c r="N96" i="39"/>
  <c r="T96" i="39" s="1"/>
  <c r="J111" i="39"/>
  <c r="P111" i="39" s="1"/>
  <c r="K111" i="39"/>
  <c r="Q111" i="39" s="1"/>
  <c r="L111" i="39"/>
  <c r="R111" i="39" s="1"/>
  <c r="M111" i="39"/>
  <c r="S111" i="39" s="1"/>
  <c r="N111" i="39"/>
  <c r="T111" i="39" s="1"/>
  <c r="J93" i="39"/>
  <c r="K93" i="39"/>
  <c r="Q93" i="39" s="1"/>
  <c r="L93" i="39"/>
  <c r="R93" i="39" s="1"/>
  <c r="M93" i="39"/>
  <c r="S93" i="39" s="1"/>
  <c r="N93" i="39"/>
  <c r="T93" i="39" s="1"/>
  <c r="J74" i="39"/>
  <c r="P74" i="39" s="1"/>
  <c r="K74" i="39"/>
  <c r="Q74" i="39" s="1"/>
  <c r="L74" i="39"/>
  <c r="R74" i="39" s="1"/>
  <c r="M74" i="39"/>
  <c r="S74" i="39" s="1"/>
  <c r="N74" i="39"/>
  <c r="T74" i="39" s="1"/>
  <c r="J60" i="39"/>
  <c r="K60" i="39"/>
  <c r="Q60" i="39" s="1"/>
  <c r="L60" i="39"/>
  <c r="M60" i="39"/>
  <c r="S60" i="39" s="1"/>
  <c r="N60" i="39"/>
  <c r="T60" i="39" s="1"/>
  <c r="R60" i="39"/>
  <c r="J55" i="39"/>
  <c r="P55" i="39" s="1"/>
  <c r="K55" i="39"/>
  <c r="Q55" i="39" s="1"/>
  <c r="L55" i="39"/>
  <c r="R55" i="39" s="1"/>
  <c r="M55" i="39"/>
  <c r="S55" i="39" s="1"/>
  <c r="N55" i="39"/>
  <c r="T55" i="39" s="1"/>
  <c r="J65" i="39"/>
  <c r="K65" i="39"/>
  <c r="Q65" i="39" s="1"/>
  <c r="L65" i="39"/>
  <c r="R65" i="39" s="1"/>
  <c r="M65" i="39"/>
  <c r="S65" i="39" s="1"/>
  <c r="N65" i="39"/>
  <c r="T65" i="39" s="1"/>
  <c r="J155" i="39"/>
  <c r="K155" i="39"/>
  <c r="Q155" i="39" s="1"/>
  <c r="L155" i="39"/>
  <c r="R155" i="39" s="1"/>
  <c r="M155" i="39"/>
  <c r="S155" i="39" s="1"/>
  <c r="N155" i="39"/>
  <c r="T155" i="39" s="1"/>
  <c r="J148" i="39"/>
  <c r="K148" i="39"/>
  <c r="Q148" i="39" s="1"/>
  <c r="L148" i="39"/>
  <c r="R148" i="39" s="1"/>
  <c r="M148" i="39"/>
  <c r="S148" i="39" s="1"/>
  <c r="N148" i="39"/>
  <c r="T148" i="39" s="1"/>
  <c r="J82" i="39"/>
  <c r="P82" i="39" s="1"/>
  <c r="K82" i="39"/>
  <c r="L82" i="39"/>
  <c r="R82" i="39" s="1"/>
  <c r="M82" i="39"/>
  <c r="N82" i="39"/>
  <c r="T82" i="39" s="1"/>
  <c r="S82" i="39"/>
  <c r="J98" i="39"/>
  <c r="P98" i="39" s="1"/>
  <c r="K98" i="39"/>
  <c r="Q98" i="39" s="1"/>
  <c r="L98" i="39"/>
  <c r="R98" i="39" s="1"/>
  <c r="M98" i="39"/>
  <c r="S98" i="39" s="1"/>
  <c r="N98" i="39"/>
  <c r="T98" i="39"/>
  <c r="J37" i="39"/>
  <c r="P37" i="39" s="1"/>
  <c r="K37" i="39"/>
  <c r="L37" i="39"/>
  <c r="R37" i="39" s="1"/>
  <c r="M37" i="39"/>
  <c r="N37" i="39"/>
  <c r="T37" i="39" s="1"/>
  <c r="Q37" i="39"/>
  <c r="S37" i="39"/>
  <c r="J150" i="39"/>
  <c r="K150" i="39"/>
  <c r="Q150" i="39" s="1"/>
  <c r="L150" i="39"/>
  <c r="R150" i="39" s="1"/>
  <c r="M150" i="39"/>
  <c r="S150" i="39" s="1"/>
  <c r="N150" i="39"/>
  <c r="T150" i="39" s="1"/>
  <c r="P150" i="39"/>
  <c r="J47" i="39"/>
  <c r="P47" i="39" s="1"/>
  <c r="K47" i="39"/>
  <c r="Q47" i="39" s="1"/>
  <c r="L47" i="39"/>
  <c r="R47" i="39" s="1"/>
  <c r="M47" i="39"/>
  <c r="S47" i="39" s="1"/>
  <c r="N47" i="39"/>
  <c r="T47" i="39" s="1"/>
  <c r="J143" i="39"/>
  <c r="P143" i="39" s="1"/>
  <c r="K143" i="39"/>
  <c r="L143" i="39"/>
  <c r="R143" i="39" s="1"/>
  <c r="M143" i="39"/>
  <c r="N143" i="39"/>
  <c r="T143" i="39" s="1"/>
  <c r="S143" i="39"/>
  <c r="J165" i="39"/>
  <c r="K165" i="39"/>
  <c r="Q165" i="39" s="1"/>
  <c r="L165" i="39"/>
  <c r="M165" i="39"/>
  <c r="S165" i="39" s="1"/>
  <c r="N165" i="39"/>
  <c r="R165" i="39"/>
  <c r="T165" i="39"/>
  <c r="J77" i="39"/>
  <c r="K77" i="39"/>
  <c r="Q77" i="39" s="1"/>
  <c r="L77" i="39"/>
  <c r="M77" i="39"/>
  <c r="S77" i="39" s="1"/>
  <c r="N77" i="39"/>
  <c r="T77" i="39" s="1"/>
  <c r="R77" i="39"/>
  <c r="J36" i="39"/>
  <c r="P36" i="39" s="1"/>
  <c r="K36" i="39"/>
  <c r="Q36" i="39" s="1"/>
  <c r="L36" i="39"/>
  <c r="R36" i="39" s="1"/>
  <c r="M36" i="39"/>
  <c r="S36" i="39" s="1"/>
  <c r="N36" i="39"/>
  <c r="T36" i="39" s="1"/>
  <c r="J134" i="39"/>
  <c r="K134" i="39"/>
  <c r="Q134" i="39" s="1"/>
  <c r="L134" i="39"/>
  <c r="R134" i="39" s="1"/>
  <c r="M134" i="39"/>
  <c r="S134" i="39" s="1"/>
  <c r="N134" i="39"/>
  <c r="T134" i="39" s="1"/>
  <c r="J79" i="39"/>
  <c r="K79" i="39"/>
  <c r="Q79" i="39" s="1"/>
  <c r="L79" i="39"/>
  <c r="R79" i="39" s="1"/>
  <c r="M79" i="39"/>
  <c r="S79" i="39" s="1"/>
  <c r="N79" i="39"/>
  <c r="T79" i="39"/>
  <c r="J57" i="39"/>
  <c r="P57" i="39" s="1"/>
  <c r="K57" i="39"/>
  <c r="Q57" i="39" s="1"/>
  <c r="L57" i="39"/>
  <c r="R57" i="39" s="1"/>
  <c r="M57" i="39"/>
  <c r="S57" i="39" s="1"/>
  <c r="N57" i="39"/>
  <c r="T57" i="39" s="1"/>
  <c r="J141" i="39"/>
  <c r="P141" i="39" s="1"/>
  <c r="K141" i="39"/>
  <c r="Q141" i="39" s="1"/>
  <c r="L141" i="39"/>
  <c r="R141" i="39" s="1"/>
  <c r="M141" i="39"/>
  <c r="S141" i="39" s="1"/>
  <c r="N141" i="39"/>
  <c r="T141" i="39" s="1"/>
  <c r="J71" i="39"/>
  <c r="K71" i="39"/>
  <c r="Q71" i="39" s="1"/>
  <c r="L71" i="39"/>
  <c r="R71" i="39" s="1"/>
  <c r="M71" i="39"/>
  <c r="S71" i="39" s="1"/>
  <c r="N71" i="39"/>
  <c r="T71" i="39" s="1"/>
  <c r="J53" i="39"/>
  <c r="K53" i="39"/>
  <c r="Q53" i="39" s="1"/>
  <c r="L53" i="39"/>
  <c r="R53" i="39" s="1"/>
  <c r="M53" i="39"/>
  <c r="S53" i="39" s="1"/>
  <c r="N53" i="39"/>
  <c r="T53" i="39" s="1"/>
  <c r="J49" i="39"/>
  <c r="P49" i="39" s="1"/>
  <c r="K49" i="39"/>
  <c r="Q49" i="39" s="1"/>
  <c r="L49" i="39"/>
  <c r="R49" i="39" s="1"/>
  <c r="M49" i="39"/>
  <c r="S49" i="39" s="1"/>
  <c r="N49" i="39"/>
  <c r="T49" i="39" s="1"/>
  <c r="J72" i="39"/>
  <c r="K72" i="39"/>
  <c r="Q72" i="39" s="1"/>
  <c r="L72" i="39"/>
  <c r="R72" i="39" s="1"/>
  <c r="M72" i="39"/>
  <c r="S72" i="39" s="1"/>
  <c r="N72" i="39"/>
  <c r="T72" i="39"/>
  <c r="J110" i="39"/>
  <c r="P110" i="39" s="1"/>
  <c r="K110" i="39"/>
  <c r="Q110" i="39" s="1"/>
  <c r="L110" i="39"/>
  <c r="M110" i="39"/>
  <c r="S110" i="39" s="1"/>
  <c r="N110" i="39"/>
  <c r="T110" i="39" s="1"/>
  <c r="R110" i="39"/>
  <c r="J30" i="39"/>
  <c r="P30" i="39" s="1"/>
  <c r="K30" i="39"/>
  <c r="O30" i="39" s="1"/>
  <c r="U30" i="39" s="1"/>
  <c r="L30" i="39"/>
  <c r="R30" i="39" s="1"/>
  <c r="M30" i="39"/>
  <c r="S30" i="39" s="1"/>
  <c r="N30" i="39"/>
  <c r="T30" i="39" s="1"/>
  <c r="J140" i="39"/>
  <c r="P140" i="39" s="1"/>
  <c r="K140" i="39"/>
  <c r="Q140" i="39" s="1"/>
  <c r="L140" i="39"/>
  <c r="R140" i="39" s="1"/>
  <c r="M140" i="39"/>
  <c r="S140" i="39" s="1"/>
  <c r="N140" i="39"/>
  <c r="T140" i="39" s="1"/>
  <c r="J29" i="39"/>
  <c r="K29" i="39"/>
  <c r="Q29" i="39" s="1"/>
  <c r="L29" i="39"/>
  <c r="R29" i="39" s="1"/>
  <c r="M29" i="39"/>
  <c r="S29" i="39" s="1"/>
  <c r="N29" i="39"/>
  <c r="T29" i="39"/>
  <c r="J100" i="39"/>
  <c r="K100" i="39"/>
  <c r="L100" i="39"/>
  <c r="R100" i="39" s="1"/>
  <c r="M100" i="39"/>
  <c r="S100" i="39" s="1"/>
  <c r="N100" i="39"/>
  <c r="T100" i="39" s="1"/>
  <c r="Q100" i="39"/>
  <c r="J144" i="39"/>
  <c r="K144" i="39"/>
  <c r="Q144" i="39" s="1"/>
  <c r="L144" i="39"/>
  <c r="R144" i="39" s="1"/>
  <c r="M144" i="39"/>
  <c r="S144" i="39" s="1"/>
  <c r="N144" i="39"/>
  <c r="T144" i="39" s="1"/>
  <c r="J142" i="39"/>
  <c r="K142" i="39"/>
  <c r="Q142" i="39" s="1"/>
  <c r="L142" i="39"/>
  <c r="R142" i="39" s="1"/>
  <c r="M142" i="39"/>
  <c r="S142" i="39" s="1"/>
  <c r="N142" i="39"/>
  <c r="T142" i="39" s="1"/>
  <c r="J8" i="39"/>
  <c r="P8" i="39" s="1"/>
  <c r="K8" i="39"/>
  <c r="Q8" i="39" s="1"/>
  <c r="L8" i="39"/>
  <c r="R8" i="39" s="1"/>
  <c r="M8" i="39"/>
  <c r="S8" i="39" s="1"/>
  <c r="N8" i="39"/>
  <c r="T8" i="39" s="1"/>
  <c r="J160" i="39"/>
  <c r="K160" i="39"/>
  <c r="Q160" i="39" s="1"/>
  <c r="L160" i="39"/>
  <c r="M160" i="39"/>
  <c r="S160" i="39" s="1"/>
  <c r="N160" i="39"/>
  <c r="T160" i="39" s="1"/>
  <c r="R160" i="39"/>
  <c r="J26" i="39"/>
  <c r="P26" i="39" s="1"/>
  <c r="K26" i="39"/>
  <c r="Q26" i="39" s="1"/>
  <c r="L26" i="39"/>
  <c r="R26" i="39" s="1"/>
  <c r="M26" i="39"/>
  <c r="S26" i="39" s="1"/>
  <c r="N26" i="39"/>
  <c r="T26" i="39" s="1"/>
  <c r="J126" i="39"/>
  <c r="P126" i="39" s="1"/>
  <c r="K126" i="39"/>
  <c r="Q126" i="39" s="1"/>
  <c r="L126" i="39"/>
  <c r="R126" i="39" s="1"/>
  <c r="M126" i="39"/>
  <c r="S126" i="39" s="1"/>
  <c r="N126" i="39"/>
  <c r="T126" i="39" s="1"/>
  <c r="J97" i="39"/>
  <c r="K97" i="39"/>
  <c r="Q97" i="39" s="1"/>
  <c r="L97" i="39"/>
  <c r="R97" i="39" s="1"/>
  <c r="M97" i="39"/>
  <c r="S97" i="39" s="1"/>
  <c r="N97" i="39"/>
  <c r="T97" i="39"/>
  <c r="J64" i="39"/>
  <c r="K64" i="39"/>
  <c r="Q64" i="39" s="1"/>
  <c r="L64" i="39"/>
  <c r="R64" i="39" s="1"/>
  <c r="M64" i="39"/>
  <c r="S64" i="39" s="1"/>
  <c r="N64" i="39"/>
  <c r="T64" i="39"/>
  <c r="J158" i="39"/>
  <c r="K158" i="39"/>
  <c r="Q158" i="39" s="1"/>
  <c r="L158" i="39"/>
  <c r="R158" i="39" s="1"/>
  <c r="M158" i="39"/>
  <c r="N158" i="39"/>
  <c r="T158" i="39" s="1"/>
  <c r="S158" i="39"/>
  <c r="J124" i="39"/>
  <c r="K124" i="39"/>
  <c r="Q124" i="39" s="1"/>
  <c r="L124" i="39"/>
  <c r="R124" i="39" s="1"/>
  <c r="M124" i="39"/>
  <c r="S124" i="39" s="1"/>
  <c r="N124" i="39"/>
  <c r="T124" i="39" s="1"/>
  <c r="J81" i="39"/>
  <c r="P81" i="39" s="1"/>
  <c r="K81" i="39"/>
  <c r="Q81" i="39" s="1"/>
  <c r="L81" i="39"/>
  <c r="R81" i="39" s="1"/>
  <c r="M81" i="39"/>
  <c r="S81" i="39" s="1"/>
  <c r="N81" i="39"/>
  <c r="T81" i="39"/>
  <c r="J69" i="39"/>
  <c r="P69" i="39" s="1"/>
  <c r="K69" i="39"/>
  <c r="Q69" i="39" s="1"/>
  <c r="L69" i="39"/>
  <c r="R69" i="39" s="1"/>
  <c r="M69" i="39"/>
  <c r="S69" i="39" s="1"/>
  <c r="N69" i="39"/>
  <c r="T69" i="39"/>
  <c r="J146" i="39"/>
  <c r="K146" i="39"/>
  <c r="Q146" i="39" s="1"/>
  <c r="L146" i="39"/>
  <c r="R146" i="39" s="1"/>
  <c r="M146" i="39"/>
  <c r="S146" i="39" s="1"/>
  <c r="N146" i="39"/>
  <c r="T146" i="39" s="1"/>
  <c r="J166" i="39"/>
  <c r="P166" i="39" s="1"/>
  <c r="K166" i="39"/>
  <c r="Q166" i="39" s="1"/>
  <c r="L166" i="39"/>
  <c r="R166" i="39" s="1"/>
  <c r="M166" i="39"/>
  <c r="S166" i="39" s="1"/>
  <c r="N166" i="39"/>
  <c r="T166" i="39" s="1"/>
  <c r="J34" i="39"/>
  <c r="P34" i="39" s="1"/>
  <c r="K34" i="39"/>
  <c r="Q34" i="39" s="1"/>
  <c r="L34" i="39"/>
  <c r="M34" i="39"/>
  <c r="S34" i="39" s="1"/>
  <c r="N34" i="39"/>
  <c r="R34" i="39"/>
  <c r="T34" i="39"/>
  <c r="J88" i="39"/>
  <c r="K88" i="39"/>
  <c r="Q88" i="39" s="1"/>
  <c r="L88" i="39"/>
  <c r="R88" i="39" s="1"/>
  <c r="M88" i="39"/>
  <c r="S88" i="39" s="1"/>
  <c r="N88" i="39"/>
  <c r="T88" i="39" s="1"/>
  <c r="J99" i="39"/>
  <c r="K99" i="39"/>
  <c r="Q99" i="39" s="1"/>
  <c r="L99" i="39"/>
  <c r="R99" i="39" s="1"/>
  <c r="M99" i="39"/>
  <c r="S99" i="39" s="1"/>
  <c r="N99" i="39"/>
  <c r="T99" i="39"/>
  <c r="J54" i="39"/>
  <c r="P54" i="39" s="1"/>
  <c r="K54" i="39"/>
  <c r="Q54" i="39" s="1"/>
  <c r="L54" i="39"/>
  <c r="R54" i="39" s="1"/>
  <c r="M54" i="39"/>
  <c r="S54" i="39" s="1"/>
  <c r="N54" i="39"/>
  <c r="T54" i="39" s="1"/>
  <c r="J132" i="39"/>
  <c r="P132" i="39" s="1"/>
  <c r="K132" i="39"/>
  <c r="Q132" i="39" s="1"/>
  <c r="L132" i="39"/>
  <c r="R132" i="39" s="1"/>
  <c r="M132" i="39"/>
  <c r="S132" i="39" s="1"/>
  <c r="N132" i="39"/>
  <c r="T132" i="39" s="1"/>
  <c r="J56" i="39"/>
  <c r="P56" i="39" s="1"/>
  <c r="K56" i="39"/>
  <c r="Q56" i="39" s="1"/>
  <c r="L56" i="39"/>
  <c r="R56" i="39" s="1"/>
  <c r="M56" i="39"/>
  <c r="S56" i="39" s="1"/>
  <c r="N56" i="39"/>
  <c r="T56" i="39" s="1"/>
  <c r="J151" i="39"/>
  <c r="P151" i="39" s="1"/>
  <c r="K151" i="39"/>
  <c r="Q151" i="39" s="1"/>
  <c r="L151" i="39"/>
  <c r="R151" i="39" s="1"/>
  <c r="M151" i="39"/>
  <c r="S151" i="39" s="1"/>
  <c r="N151" i="39"/>
  <c r="T151" i="39" s="1"/>
  <c r="J156" i="39"/>
  <c r="K156" i="39"/>
  <c r="Q156" i="39" s="1"/>
  <c r="L156" i="39"/>
  <c r="R156" i="39" s="1"/>
  <c r="M156" i="39"/>
  <c r="S156" i="39" s="1"/>
  <c r="N156" i="39"/>
  <c r="T156" i="39"/>
  <c r="J118" i="39"/>
  <c r="K118" i="39"/>
  <c r="Q118" i="39" s="1"/>
  <c r="L118" i="39"/>
  <c r="R118" i="39" s="1"/>
  <c r="M118" i="39"/>
  <c r="S118" i="39" s="1"/>
  <c r="N118" i="39"/>
  <c r="O118" i="39"/>
  <c r="U118" i="39" s="1"/>
  <c r="P118" i="39"/>
  <c r="T118" i="39"/>
  <c r="J75" i="39"/>
  <c r="K75" i="39"/>
  <c r="Q75" i="39" s="1"/>
  <c r="L75" i="39"/>
  <c r="M75" i="39"/>
  <c r="S75" i="39" s="1"/>
  <c r="N75" i="39"/>
  <c r="T75" i="39" s="1"/>
  <c r="R75" i="39"/>
  <c r="J162" i="39"/>
  <c r="P162" i="39" s="1"/>
  <c r="K162" i="39"/>
  <c r="Q162" i="39" s="1"/>
  <c r="L162" i="39"/>
  <c r="R162" i="39" s="1"/>
  <c r="M162" i="39"/>
  <c r="S162" i="39" s="1"/>
  <c r="N162" i="39"/>
  <c r="T162" i="39" s="1"/>
  <c r="J10" i="39"/>
  <c r="K10" i="39"/>
  <c r="Q10" i="39" s="1"/>
  <c r="L10" i="39"/>
  <c r="R10" i="39" s="1"/>
  <c r="M10" i="39"/>
  <c r="S10" i="39" s="1"/>
  <c r="N10" i="39"/>
  <c r="T10" i="39"/>
  <c r="J106" i="39"/>
  <c r="P106" i="39" s="1"/>
  <c r="K106" i="39"/>
  <c r="Q106" i="39" s="1"/>
  <c r="L106" i="39"/>
  <c r="R106" i="39" s="1"/>
  <c r="M106" i="39"/>
  <c r="S106" i="39" s="1"/>
  <c r="N106" i="39"/>
  <c r="T106" i="39" s="1"/>
  <c r="J17" i="39"/>
  <c r="P17" i="39" s="1"/>
  <c r="K17" i="39"/>
  <c r="Q17" i="39" s="1"/>
  <c r="L17" i="39"/>
  <c r="R17" i="39" s="1"/>
  <c r="M17" i="39"/>
  <c r="S17" i="39" s="1"/>
  <c r="N17" i="39"/>
  <c r="T17" i="39" s="1"/>
  <c r="J42" i="39"/>
  <c r="P42" i="39" s="1"/>
  <c r="K42" i="39"/>
  <c r="Q42" i="39" s="1"/>
  <c r="L42" i="39"/>
  <c r="R42" i="39" s="1"/>
  <c r="M42" i="39"/>
  <c r="S42" i="39" s="1"/>
  <c r="N42" i="39"/>
  <c r="T42" i="39" s="1"/>
  <c r="J20" i="39"/>
  <c r="K20" i="39"/>
  <c r="Q20" i="39" s="1"/>
  <c r="L20" i="39"/>
  <c r="M20" i="39"/>
  <c r="S20" i="39" s="1"/>
  <c r="N20" i="39"/>
  <c r="T20" i="39" s="1"/>
  <c r="R20" i="39"/>
  <c r="J84" i="39"/>
  <c r="P84" i="39" s="1"/>
  <c r="K84" i="39"/>
  <c r="Q84" i="39" s="1"/>
  <c r="L84" i="39"/>
  <c r="R84" i="39" s="1"/>
  <c r="M84" i="39"/>
  <c r="S84" i="39" s="1"/>
  <c r="N84" i="39"/>
  <c r="T84" i="39" s="1"/>
  <c r="J104" i="39"/>
  <c r="K104" i="39"/>
  <c r="Q104" i="39" s="1"/>
  <c r="L104" i="39"/>
  <c r="R104" i="39" s="1"/>
  <c r="M104" i="39"/>
  <c r="N104" i="39"/>
  <c r="T104" i="39" s="1"/>
  <c r="S104" i="39"/>
  <c r="J80" i="39"/>
  <c r="K80" i="39"/>
  <c r="Q80" i="39" s="1"/>
  <c r="L80" i="39"/>
  <c r="R80" i="39" s="1"/>
  <c r="M80" i="39"/>
  <c r="N80" i="39"/>
  <c r="T80" i="39" s="1"/>
  <c r="S80" i="39"/>
  <c r="J114" i="39"/>
  <c r="K114" i="39"/>
  <c r="Q114" i="39" s="1"/>
  <c r="L114" i="39"/>
  <c r="R114" i="39" s="1"/>
  <c r="M114" i="39"/>
  <c r="S114" i="39" s="1"/>
  <c r="N114" i="39"/>
  <c r="T114" i="39" s="1"/>
  <c r="J16" i="39"/>
  <c r="K16" i="39"/>
  <c r="Q16" i="39" s="1"/>
  <c r="L16" i="39"/>
  <c r="R16" i="39" s="1"/>
  <c r="M16" i="39"/>
  <c r="S16" i="39" s="1"/>
  <c r="N16" i="39"/>
  <c r="T16" i="39" s="1"/>
  <c r="J23" i="39"/>
  <c r="P23" i="39" s="1"/>
  <c r="K23" i="39"/>
  <c r="O23" i="39" s="1"/>
  <c r="U23" i="39" s="1"/>
  <c r="L23" i="39"/>
  <c r="R23" i="39" s="1"/>
  <c r="M23" i="39"/>
  <c r="S23" i="39" s="1"/>
  <c r="N23" i="39"/>
  <c r="T23" i="39" s="1"/>
  <c r="J161" i="39"/>
  <c r="K161" i="39"/>
  <c r="Q161" i="39" s="1"/>
  <c r="L161" i="39"/>
  <c r="R161" i="39" s="1"/>
  <c r="M161" i="39"/>
  <c r="S161" i="39" s="1"/>
  <c r="N161" i="39"/>
  <c r="T161" i="39" s="1"/>
  <c r="J147" i="39"/>
  <c r="K147" i="39"/>
  <c r="Q147" i="39" s="1"/>
  <c r="L147" i="39"/>
  <c r="M147" i="39"/>
  <c r="S147" i="39" s="1"/>
  <c r="N147" i="39"/>
  <c r="T147" i="39" s="1"/>
  <c r="R147" i="39"/>
  <c r="J102" i="39"/>
  <c r="P102" i="39" s="1"/>
  <c r="K102" i="39"/>
  <c r="Q102" i="39" s="1"/>
  <c r="L102" i="39"/>
  <c r="R102" i="39" s="1"/>
  <c r="M102" i="39"/>
  <c r="S102" i="39" s="1"/>
  <c r="N102" i="39"/>
  <c r="T102" i="39" s="1"/>
  <c r="J89" i="39"/>
  <c r="K89" i="39"/>
  <c r="Q89" i="39" s="1"/>
  <c r="L89" i="39"/>
  <c r="R89" i="39" s="1"/>
  <c r="M89" i="39"/>
  <c r="S89" i="39" s="1"/>
  <c r="N89" i="39"/>
  <c r="T89" i="39" s="1"/>
  <c r="J121" i="39"/>
  <c r="K121" i="39"/>
  <c r="Q121" i="39" s="1"/>
  <c r="L121" i="39"/>
  <c r="R121" i="39" s="1"/>
  <c r="M121" i="39"/>
  <c r="N121" i="39"/>
  <c r="T121" i="39" s="1"/>
  <c r="S121" i="39"/>
  <c r="J28" i="39"/>
  <c r="P28" i="39" s="1"/>
  <c r="K28" i="39"/>
  <c r="Q28" i="39" s="1"/>
  <c r="L28" i="39"/>
  <c r="R28" i="39" s="1"/>
  <c r="M28" i="39"/>
  <c r="S28" i="39" s="1"/>
  <c r="N28" i="39"/>
  <c r="T28" i="39" s="1"/>
  <c r="J153" i="39"/>
  <c r="K153" i="39"/>
  <c r="Q153" i="39" s="1"/>
  <c r="L153" i="39"/>
  <c r="R153" i="39" s="1"/>
  <c r="M153" i="39"/>
  <c r="S153" i="39" s="1"/>
  <c r="N153" i="39"/>
  <c r="T153" i="39"/>
  <c r="J138" i="39"/>
  <c r="P138" i="39" s="1"/>
  <c r="K138" i="39"/>
  <c r="L138" i="39"/>
  <c r="R138" i="39" s="1"/>
  <c r="M138" i="39"/>
  <c r="N138" i="39"/>
  <c r="T138" i="39" s="1"/>
  <c r="Q138" i="39"/>
  <c r="S138" i="39"/>
  <c r="J101" i="39"/>
  <c r="K101" i="39"/>
  <c r="Q101" i="39" s="1"/>
  <c r="L101" i="39"/>
  <c r="R101" i="39" s="1"/>
  <c r="M101" i="39"/>
  <c r="S101" i="39" s="1"/>
  <c r="N101" i="39"/>
  <c r="T101" i="39" s="1"/>
  <c r="J67" i="39"/>
  <c r="K67" i="39"/>
  <c r="Q67" i="39" s="1"/>
  <c r="L67" i="39"/>
  <c r="R67" i="39" s="1"/>
  <c r="M67" i="39"/>
  <c r="S67" i="39" s="1"/>
  <c r="N67" i="39"/>
  <c r="T67" i="39" s="1"/>
  <c r="J18" i="39"/>
  <c r="K18" i="39"/>
  <c r="Q18" i="39" s="1"/>
  <c r="L18" i="39"/>
  <c r="R18" i="39" s="1"/>
  <c r="M18" i="39"/>
  <c r="S18" i="39" s="1"/>
  <c r="N18" i="39"/>
  <c r="T18" i="39" s="1"/>
  <c r="J5" i="39"/>
  <c r="K5" i="39"/>
  <c r="Q5" i="39" s="1"/>
  <c r="L5" i="39"/>
  <c r="R5" i="39" s="1"/>
  <c r="M5" i="39"/>
  <c r="S5" i="39" s="1"/>
  <c r="N5" i="39"/>
  <c r="T5" i="39" s="1"/>
  <c r="J163" i="39"/>
  <c r="K163" i="39"/>
  <c r="Q163" i="39" s="1"/>
  <c r="L163" i="39"/>
  <c r="R163" i="39" s="1"/>
  <c r="M163" i="39"/>
  <c r="N163" i="39"/>
  <c r="T163" i="39" s="1"/>
  <c r="S163" i="39"/>
  <c r="J70" i="39"/>
  <c r="P70" i="39" s="1"/>
  <c r="K70" i="39"/>
  <c r="Q70" i="39" s="1"/>
  <c r="L70" i="39"/>
  <c r="R70" i="39" s="1"/>
  <c r="M70" i="39"/>
  <c r="S70" i="39" s="1"/>
  <c r="N70" i="39"/>
  <c r="T70" i="39" s="1"/>
  <c r="J14" i="39"/>
  <c r="K14" i="39"/>
  <c r="Q14" i="39" s="1"/>
  <c r="L14" i="39"/>
  <c r="R14" i="39" s="1"/>
  <c r="M14" i="39"/>
  <c r="S14" i="39" s="1"/>
  <c r="N14" i="39"/>
  <c r="T14" i="39"/>
  <c r="J46" i="39"/>
  <c r="P46" i="39" s="1"/>
  <c r="K46" i="39"/>
  <c r="Q46" i="39" s="1"/>
  <c r="L46" i="39"/>
  <c r="R46" i="39" s="1"/>
  <c r="M46" i="39"/>
  <c r="N46" i="39"/>
  <c r="T46" i="39" s="1"/>
  <c r="S46" i="39"/>
  <c r="J90" i="39"/>
  <c r="K90" i="39"/>
  <c r="Q90" i="39" s="1"/>
  <c r="L90" i="39"/>
  <c r="R90" i="39" s="1"/>
  <c r="M90" i="39"/>
  <c r="S90" i="39" s="1"/>
  <c r="N90" i="39"/>
  <c r="T90" i="39" s="1"/>
  <c r="J66" i="39"/>
  <c r="K66" i="39"/>
  <c r="Q66" i="39" s="1"/>
  <c r="L66" i="39"/>
  <c r="M66" i="39"/>
  <c r="S66" i="39" s="1"/>
  <c r="N66" i="39"/>
  <c r="T66" i="39" s="1"/>
  <c r="R66" i="39"/>
  <c r="J48" i="39"/>
  <c r="O48" i="39" s="1"/>
  <c r="U48" i="39" s="1"/>
  <c r="K48" i="39"/>
  <c r="Q48" i="39" s="1"/>
  <c r="L48" i="39"/>
  <c r="R48" i="39" s="1"/>
  <c r="M48" i="39"/>
  <c r="S48" i="39" s="1"/>
  <c r="N48" i="39"/>
  <c r="T48" i="39" s="1"/>
  <c r="J9" i="39"/>
  <c r="K9" i="39"/>
  <c r="Q9" i="39" s="1"/>
  <c r="L9" i="39"/>
  <c r="R9" i="39" s="1"/>
  <c r="M9" i="39"/>
  <c r="N9" i="39"/>
  <c r="S9" i="39"/>
  <c r="T9" i="39"/>
  <c r="J13" i="39"/>
  <c r="K13" i="39"/>
  <c r="Q13" i="39" s="1"/>
  <c r="L13" i="39"/>
  <c r="M13" i="39"/>
  <c r="S13" i="39" s="1"/>
  <c r="N13" i="39"/>
  <c r="T13" i="39" s="1"/>
  <c r="R13" i="39"/>
  <c r="J109" i="39"/>
  <c r="P109" i="39" s="1"/>
  <c r="K109" i="39"/>
  <c r="Q109" i="39" s="1"/>
  <c r="L109" i="39"/>
  <c r="R109" i="39" s="1"/>
  <c r="M109" i="39"/>
  <c r="S109" i="39" s="1"/>
  <c r="N109" i="39"/>
  <c r="T109" i="39" s="1"/>
  <c r="J91" i="39"/>
  <c r="K91" i="39"/>
  <c r="Q91" i="39" s="1"/>
  <c r="L91" i="39"/>
  <c r="R91" i="39" s="1"/>
  <c r="M91" i="39"/>
  <c r="S91" i="39" s="1"/>
  <c r="N91" i="39"/>
  <c r="T91" i="39" s="1"/>
  <c r="J128" i="39"/>
  <c r="P128" i="39" s="1"/>
  <c r="K128" i="39"/>
  <c r="Q128" i="39" s="1"/>
  <c r="L128" i="39"/>
  <c r="R128" i="39" s="1"/>
  <c r="M128" i="39"/>
  <c r="S128" i="39" s="1"/>
  <c r="N128" i="39"/>
  <c r="T128" i="39" s="1"/>
  <c r="J95" i="39"/>
  <c r="K95" i="39"/>
  <c r="Q95" i="39" s="1"/>
  <c r="L95" i="39"/>
  <c r="R95" i="39" s="1"/>
  <c r="M95" i="39"/>
  <c r="S95" i="39" s="1"/>
  <c r="N95" i="39"/>
  <c r="T95" i="39" s="1"/>
  <c r="J135" i="39"/>
  <c r="P135" i="39" s="1"/>
  <c r="K135" i="39"/>
  <c r="Q135" i="39" s="1"/>
  <c r="L135" i="39"/>
  <c r="M135" i="39"/>
  <c r="S135" i="39" s="1"/>
  <c r="N135" i="39"/>
  <c r="T135" i="39" s="1"/>
  <c r="R135" i="39"/>
  <c r="J108" i="39"/>
  <c r="K108" i="39"/>
  <c r="Q108" i="39" s="1"/>
  <c r="L108" i="39"/>
  <c r="R108" i="39" s="1"/>
  <c r="M108" i="39"/>
  <c r="S108" i="39" s="1"/>
  <c r="N108" i="39"/>
  <c r="T108" i="39" s="1"/>
  <c r="J103" i="39"/>
  <c r="K103" i="39"/>
  <c r="Q103" i="39" s="1"/>
  <c r="L103" i="39"/>
  <c r="R103" i="39" s="1"/>
  <c r="M103" i="39"/>
  <c r="S103" i="39" s="1"/>
  <c r="N103" i="39"/>
  <c r="T103" i="39"/>
  <c r="J154" i="39"/>
  <c r="K154" i="39"/>
  <c r="Q154" i="39" s="1"/>
  <c r="L154" i="39"/>
  <c r="R154" i="39" s="1"/>
  <c r="M154" i="39"/>
  <c r="S154" i="39" s="1"/>
  <c r="N154" i="39"/>
  <c r="T154" i="39" s="1"/>
  <c r="J15" i="39"/>
  <c r="K15" i="39"/>
  <c r="Q15" i="39" s="1"/>
  <c r="L15" i="39"/>
  <c r="R15" i="39" s="1"/>
  <c r="M15" i="39"/>
  <c r="S15" i="39" s="1"/>
  <c r="N15" i="39"/>
  <c r="T15" i="39" s="1"/>
  <c r="J149" i="39"/>
  <c r="P149" i="39" s="1"/>
  <c r="K149" i="39"/>
  <c r="Q149" i="39" s="1"/>
  <c r="L149" i="39"/>
  <c r="R149" i="39" s="1"/>
  <c r="M149" i="39"/>
  <c r="S149" i="39" s="1"/>
  <c r="N149" i="39"/>
  <c r="T149" i="39" s="1"/>
  <c r="J107" i="39"/>
  <c r="K107" i="39"/>
  <c r="Q107" i="39" s="1"/>
  <c r="L107" i="39"/>
  <c r="R107" i="39" s="1"/>
  <c r="M107" i="39"/>
  <c r="S107" i="39" s="1"/>
  <c r="N107" i="39"/>
  <c r="T107" i="39" s="1"/>
  <c r="J12" i="39"/>
  <c r="O12" i="39" s="1"/>
  <c r="U12" i="39" s="1"/>
  <c r="K12" i="39"/>
  <c r="Q12" i="39" s="1"/>
  <c r="L12" i="39"/>
  <c r="R12" i="39" s="1"/>
  <c r="M12" i="39"/>
  <c r="S12" i="39" s="1"/>
  <c r="N12" i="39"/>
  <c r="T12" i="39" s="1"/>
  <c r="P12" i="39"/>
  <c r="J119" i="39"/>
  <c r="K119" i="39"/>
  <c r="Q119" i="39" s="1"/>
  <c r="L119" i="39"/>
  <c r="R119" i="39" s="1"/>
  <c r="M119" i="39"/>
  <c r="S119" i="39" s="1"/>
  <c r="N119" i="39"/>
  <c r="T119" i="39"/>
  <c r="J21" i="39"/>
  <c r="P21" i="39" s="1"/>
  <c r="K21" i="39"/>
  <c r="Q21" i="39" s="1"/>
  <c r="L21" i="39"/>
  <c r="R21" i="39" s="1"/>
  <c r="M21" i="39"/>
  <c r="S21" i="39" s="1"/>
  <c r="N21" i="39"/>
  <c r="T21" i="39" s="1"/>
  <c r="J164" i="39"/>
  <c r="K164" i="39"/>
  <c r="Q164" i="39" s="1"/>
  <c r="L164" i="39"/>
  <c r="R164" i="39" s="1"/>
  <c r="M164" i="39"/>
  <c r="S164" i="39" s="1"/>
  <c r="N164" i="39"/>
  <c r="T164" i="39" s="1"/>
  <c r="J125" i="39"/>
  <c r="K125" i="39"/>
  <c r="Q125" i="39" s="1"/>
  <c r="L125" i="39"/>
  <c r="R125" i="39" s="1"/>
  <c r="M125" i="39"/>
  <c r="S125" i="39" s="1"/>
  <c r="N125" i="39"/>
  <c r="T125" i="39" s="1"/>
  <c r="J115" i="39"/>
  <c r="K115" i="39"/>
  <c r="Q115" i="39" s="1"/>
  <c r="L115" i="39"/>
  <c r="R115" i="39" s="1"/>
  <c r="M115" i="39"/>
  <c r="S115" i="39" s="1"/>
  <c r="N115" i="39"/>
  <c r="T115" i="39"/>
  <c r="J7" i="39"/>
  <c r="P7" i="39" s="1"/>
  <c r="K7" i="39"/>
  <c r="Q7" i="39" s="1"/>
  <c r="L7" i="39"/>
  <c r="R7" i="39" s="1"/>
  <c r="M7" i="39"/>
  <c r="S7" i="39" s="1"/>
  <c r="N7" i="39"/>
  <c r="T7" i="39" s="1"/>
  <c r="O7" i="39"/>
  <c r="U7" i="39" s="1"/>
  <c r="J116" i="39"/>
  <c r="K116" i="39"/>
  <c r="Q116" i="39" s="1"/>
  <c r="L116" i="39"/>
  <c r="R116" i="39" s="1"/>
  <c r="M116" i="39"/>
  <c r="S116" i="39" s="1"/>
  <c r="N116" i="39"/>
  <c r="T116" i="39" s="1"/>
  <c r="J73" i="39"/>
  <c r="P73" i="39" s="1"/>
  <c r="K73" i="39"/>
  <c r="L73" i="39"/>
  <c r="R73" i="39" s="1"/>
  <c r="M73" i="39"/>
  <c r="S73" i="39" s="1"/>
  <c r="N73" i="39"/>
  <c r="T73" i="39" s="1"/>
  <c r="J58" i="39"/>
  <c r="K58" i="39"/>
  <c r="Q58" i="39" s="1"/>
  <c r="L58" i="39"/>
  <c r="R58" i="39" s="1"/>
  <c r="M58" i="39"/>
  <c r="S58" i="39" s="1"/>
  <c r="N58" i="39"/>
  <c r="T58" i="39" s="1"/>
  <c r="J59" i="39"/>
  <c r="K59" i="39"/>
  <c r="Q59" i="39" s="1"/>
  <c r="L59" i="39"/>
  <c r="R59" i="39" s="1"/>
  <c r="M59" i="39"/>
  <c r="S59" i="39" s="1"/>
  <c r="N59" i="39"/>
  <c r="T59" i="39" s="1"/>
  <c r="J78" i="39"/>
  <c r="K78" i="39"/>
  <c r="Q78" i="39" s="1"/>
  <c r="L78" i="39"/>
  <c r="R78" i="39" s="1"/>
  <c r="M78" i="39"/>
  <c r="S78" i="39" s="1"/>
  <c r="N78" i="39"/>
  <c r="T78" i="39" s="1"/>
  <c r="J6" i="39"/>
  <c r="P6" i="39" s="1"/>
  <c r="K6" i="39"/>
  <c r="Q6" i="39" s="1"/>
  <c r="L6" i="39"/>
  <c r="R6" i="39" s="1"/>
  <c r="M6" i="39"/>
  <c r="S6" i="39" s="1"/>
  <c r="N6" i="39"/>
  <c r="T6" i="39" s="1"/>
  <c r="J35" i="39"/>
  <c r="K35" i="39"/>
  <c r="Q35" i="39" s="1"/>
  <c r="L35" i="39"/>
  <c r="R35" i="39" s="1"/>
  <c r="M35" i="39"/>
  <c r="S35" i="39" s="1"/>
  <c r="N35" i="39"/>
  <c r="T35" i="39"/>
  <c r="J25" i="39"/>
  <c r="P25" i="39" s="1"/>
  <c r="K25" i="39"/>
  <c r="Q25" i="39" s="1"/>
  <c r="L25" i="39"/>
  <c r="R25" i="39" s="1"/>
  <c r="M25" i="39"/>
  <c r="S25" i="39" s="1"/>
  <c r="N25" i="39"/>
  <c r="T25" i="39" s="1"/>
  <c r="O25" i="39"/>
  <c r="U25" i="39" s="1"/>
  <c r="J31" i="39"/>
  <c r="K31" i="39"/>
  <c r="Q31" i="39" s="1"/>
  <c r="L31" i="39"/>
  <c r="R31" i="39" s="1"/>
  <c r="M31" i="39"/>
  <c r="S31" i="39" s="1"/>
  <c r="N31" i="39"/>
  <c r="T31" i="39" s="1"/>
  <c r="J76" i="39"/>
  <c r="P76" i="39" s="1"/>
  <c r="K76" i="39"/>
  <c r="L76" i="39"/>
  <c r="R76" i="39" s="1"/>
  <c r="M76" i="39"/>
  <c r="S76" i="39" s="1"/>
  <c r="N76" i="39"/>
  <c r="T76" i="39" s="1"/>
  <c r="J159" i="39"/>
  <c r="K159" i="39"/>
  <c r="Q159" i="39" s="1"/>
  <c r="L159" i="39"/>
  <c r="R159" i="39" s="1"/>
  <c r="M159" i="39"/>
  <c r="S159" i="39" s="1"/>
  <c r="N159" i="39"/>
  <c r="T159" i="39" s="1"/>
  <c r="J52" i="39"/>
  <c r="K52" i="39"/>
  <c r="Q52" i="39" s="1"/>
  <c r="L52" i="39"/>
  <c r="R52" i="39" s="1"/>
  <c r="M52" i="39"/>
  <c r="S52" i="39" s="1"/>
  <c r="N52" i="39"/>
  <c r="T52" i="39" s="1"/>
  <c r="J33" i="39"/>
  <c r="P33" i="39" s="1"/>
  <c r="K33" i="39"/>
  <c r="Q33" i="39" s="1"/>
  <c r="L33" i="39"/>
  <c r="R33" i="39" s="1"/>
  <c r="M33" i="39"/>
  <c r="S33" i="39" s="1"/>
  <c r="N33" i="39"/>
  <c r="T33" i="39" s="1"/>
  <c r="J4" i="39"/>
  <c r="K4" i="39"/>
  <c r="O4" i="39" s="1"/>
  <c r="U4" i="39" s="1"/>
  <c r="L4" i="39"/>
  <c r="R4" i="39" s="1"/>
  <c r="M4" i="39"/>
  <c r="S4" i="39" s="1"/>
  <c r="N4" i="39"/>
  <c r="T4" i="39" s="1"/>
  <c r="P4" i="39"/>
  <c r="J51" i="39"/>
  <c r="P51" i="39" s="1"/>
  <c r="K51" i="39"/>
  <c r="L51" i="39"/>
  <c r="R51" i="39" s="1"/>
  <c r="M51" i="39"/>
  <c r="S51" i="39" s="1"/>
  <c r="N51" i="39"/>
  <c r="T51" i="39" s="1"/>
  <c r="Q51" i="39"/>
  <c r="N83" i="39"/>
  <c r="T83" i="39" s="1"/>
  <c r="M83" i="39"/>
  <c r="S83" i="39" s="1"/>
  <c r="L83" i="39"/>
  <c r="R83" i="39" s="1"/>
  <c r="K83" i="39"/>
  <c r="Q83" i="39" s="1"/>
  <c r="J83" i="39"/>
  <c r="P83" i="39" s="1"/>
  <c r="N41" i="39"/>
  <c r="T41" i="39" s="1"/>
  <c r="M41" i="39"/>
  <c r="S41" i="39" s="1"/>
  <c r="L41" i="39"/>
  <c r="R41" i="39" s="1"/>
  <c r="K41" i="39"/>
  <c r="Q41" i="39" s="1"/>
  <c r="J41" i="39"/>
  <c r="P41" i="39" s="1"/>
  <c r="Q4" i="39" l="1"/>
  <c r="O6" i="39"/>
  <c r="U6" i="39" s="1"/>
  <c r="Q23" i="39"/>
  <c r="Q30" i="39"/>
  <c r="O3" i="39"/>
  <c r="U3" i="39" s="1"/>
  <c r="O32" i="39"/>
  <c r="U32" i="39" s="1"/>
  <c r="O150" i="39"/>
  <c r="U150" i="39" s="1"/>
  <c r="O84" i="39"/>
  <c r="U84" i="39" s="1"/>
  <c r="P48" i="39"/>
  <c r="O28" i="39"/>
  <c r="U28" i="39" s="1"/>
  <c r="O70" i="39"/>
  <c r="U70" i="39" s="1"/>
  <c r="O26" i="39"/>
  <c r="U26" i="39" s="1"/>
  <c r="O149" i="39"/>
  <c r="U149" i="39" s="1"/>
  <c r="O52" i="39"/>
  <c r="U52" i="39" s="1"/>
  <c r="O76" i="39"/>
  <c r="U76" i="39" s="1"/>
  <c r="O31" i="39"/>
  <c r="U31" i="39" s="1"/>
  <c r="O59" i="39"/>
  <c r="U59" i="39" s="1"/>
  <c r="O73" i="39"/>
  <c r="U73" i="39" s="1"/>
  <c r="O125" i="39"/>
  <c r="U125" i="39" s="1"/>
  <c r="O154" i="39"/>
  <c r="U154" i="39" s="1"/>
  <c r="O108" i="39"/>
  <c r="U108" i="39" s="1"/>
  <c r="O13" i="39"/>
  <c r="U13" i="39" s="1"/>
  <c r="O14" i="39"/>
  <c r="U14" i="39" s="1"/>
  <c r="O18" i="39"/>
  <c r="U18" i="39" s="1"/>
  <c r="O101" i="39"/>
  <c r="U101" i="39" s="1"/>
  <c r="O104" i="39"/>
  <c r="U104" i="39" s="1"/>
  <c r="O88" i="39"/>
  <c r="U88" i="39" s="1"/>
  <c r="O124" i="39"/>
  <c r="U124" i="39" s="1"/>
  <c r="O100" i="39"/>
  <c r="U100" i="39" s="1"/>
  <c r="O77" i="39"/>
  <c r="U77" i="39" s="1"/>
  <c r="O117" i="39"/>
  <c r="U117" i="39" s="1"/>
  <c r="O68" i="39"/>
  <c r="U68" i="39" s="1"/>
  <c r="H13" i="40"/>
  <c r="H14" i="40"/>
  <c r="H11" i="40"/>
  <c r="H8" i="40"/>
  <c r="H10" i="40"/>
  <c r="H6" i="40"/>
  <c r="H5" i="40"/>
  <c r="H7" i="40"/>
  <c r="H15" i="40"/>
  <c r="H19" i="40"/>
  <c r="C21" i="40"/>
  <c r="D21" i="40"/>
  <c r="H4" i="40"/>
  <c r="H9" i="40"/>
  <c r="H16" i="40"/>
  <c r="H18" i="40"/>
  <c r="E21" i="40"/>
  <c r="H17" i="40"/>
  <c r="H12" i="40"/>
  <c r="O103" i="39"/>
  <c r="U103" i="39" s="1"/>
  <c r="O158" i="39"/>
  <c r="U158" i="39" s="1"/>
  <c r="Q73" i="39"/>
  <c r="O51" i="39"/>
  <c r="U51" i="39" s="1"/>
  <c r="Q76" i="39"/>
  <c r="O15" i="39"/>
  <c r="U15" i="39" s="1"/>
  <c r="O138" i="39"/>
  <c r="U138" i="39" s="1"/>
  <c r="P88" i="39"/>
  <c r="O142" i="39"/>
  <c r="U142" i="39" s="1"/>
  <c r="O37" i="39"/>
  <c r="U37" i="39" s="1"/>
  <c r="O55" i="39"/>
  <c r="U55" i="39" s="1"/>
  <c r="O92" i="39"/>
  <c r="U92" i="39" s="1"/>
  <c r="O40" i="39"/>
  <c r="U40" i="39" s="1"/>
  <c r="P40" i="39"/>
  <c r="O113" i="39"/>
  <c r="U113" i="39" s="1"/>
  <c r="P113" i="39"/>
  <c r="P117" i="39"/>
  <c r="O115" i="39"/>
  <c r="U115" i="39" s="1"/>
  <c r="O95" i="39"/>
  <c r="U95" i="39" s="1"/>
  <c r="O121" i="39"/>
  <c r="U121" i="39" s="1"/>
  <c r="P77" i="39"/>
  <c r="O122" i="39"/>
  <c r="U122" i="39" s="1"/>
  <c r="O50" i="39"/>
  <c r="U50" i="39" s="1"/>
  <c r="O35" i="39"/>
  <c r="U35" i="39" s="1"/>
  <c r="P59" i="39"/>
  <c r="O21" i="39"/>
  <c r="U21" i="39" s="1"/>
  <c r="P154" i="39"/>
  <c r="O46" i="39"/>
  <c r="U46" i="39" s="1"/>
  <c r="O5" i="39"/>
  <c r="U5" i="39" s="1"/>
  <c r="O102" i="39"/>
  <c r="U102" i="39" s="1"/>
  <c r="P100" i="39"/>
  <c r="O82" i="39"/>
  <c r="U82" i="39" s="1"/>
  <c r="O133" i="39"/>
  <c r="U133" i="39" s="1"/>
  <c r="P68" i="39"/>
  <c r="O43" i="39"/>
  <c r="U43" i="39" s="1"/>
  <c r="O80" i="39"/>
  <c r="U80" i="39" s="1"/>
  <c r="O19" i="39"/>
  <c r="U19" i="39" s="1"/>
  <c r="O164" i="39"/>
  <c r="U164" i="39" s="1"/>
  <c r="P114" i="39"/>
  <c r="O114" i="39"/>
  <c r="U114" i="39" s="1"/>
  <c r="O78" i="39"/>
  <c r="U78" i="39" s="1"/>
  <c r="O89" i="39"/>
  <c r="U89" i="39" s="1"/>
  <c r="O166" i="39"/>
  <c r="U166" i="39" s="1"/>
  <c r="P124" i="39"/>
  <c r="O111" i="39"/>
  <c r="U111" i="39" s="1"/>
  <c r="O45" i="39"/>
  <c r="U45" i="39" s="1"/>
  <c r="P45" i="39"/>
  <c r="O109" i="39"/>
  <c r="U109" i="39" s="1"/>
  <c r="O16" i="39"/>
  <c r="U16" i="39" s="1"/>
  <c r="O132" i="39"/>
  <c r="U132" i="39" s="1"/>
  <c r="P52" i="39"/>
  <c r="P125" i="39"/>
  <c r="O107" i="39"/>
  <c r="U107" i="39" s="1"/>
  <c r="O163" i="39"/>
  <c r="U163" i="39" s="1"/>
  <c r="P18" i="39"/>
  <c r="O153" i="39"/>
  <c r="U153" i="39" s="1"/>
  <c r="O161" i="39"/>
  <c r="U161" i="39" s="1"/>
  <c r="O8" i="39"/>
  <c r="U8" i="39" s="1"/>
  <c r="O57" i="39"/>
  <c r="U57" i="39" s="1"/>
  <c r="O64" i="39"/>
  <c r="U64" i="39" s="1"/>
  <c r="P64" i="39"/>
  <c r="O127" i="39"/>
  <c r="U127" i="39" s="1"/>
  <c r="P108" i="39"/>
  <c r="O91" i="39"/>
  <c r="U91" i="39" s="1"/>
  <c r="O90" i="39"/>
  <c r="U90" i="39" s="1"/>
  <c r="O162" i="39"/>
  <c r="U162" i="39" s="1"/>
  <c r="O116" i="39"/>
  <c r="U116" i="39" s="1"/>
  <c r="O128" i="39"/>
  <c r="U128" i="39" s="1"/>
  <c r="O9" i="39"/>
  <c r="U9" i="39" s="1"/>
  <c r="O17" i="39"/>
  <c r="U17" i="39" s="1"/>
  <c r="O49" i="39"/>
  <c r="U49" i="39" s="1"/>
  <c r="O74" i="39"/>
  <c r="U74" i="39" s="1"/>
  <c r="O94" i="39"/>
  <c r="U94" i="39" s="1"/>
  <c r="O27" i="39"/>
  <c r="U27" i="39" s="1"/>
  <c r="O85" i="39"/>
  <c r="U85" i="39" s="1"/>
  <c r="P85" i="39"/>
  <c r="O10" i="39"/>
  <c r="U10" i="39" s="1"/>
  <c r="O75" i="39"/>
  <c r="U75" i="39" s="1"/>
  <c r="O159" i="39"/>
  <c r="U159" i="39" s="1"/>
  <c r="O58" i="39"/>
  <c r="U58" i="39" s="1"/>
  <c r="O119" i="39"/>
  <c r="U119" i="39" s="1"/>
  <c r="O66" i="39"/>
  <c r="U66" i="39" s="1"/>
  <c r="O67" i="39"/>
  <c r="U67" i="39" s="1"/>
  <c r="O147" i="39"/>
  <c r="U147" i="39" s="1"/>
  <c r="O20" i="39"/>
  <c r="U20" i="39" s="1"/>
  <c r="O130" i="39"/>
  <c r="U130" i="39" s="1"/>
  <c r="P13" i="39"/>
  <c r="P163" i="39"/>
  <c r="P121" i="39"/>
  <c r="P80" i="39"/>
  <c r="O146" i="39"/>
  <c r="U146" i="39" s="1"/>
  <c r="P142" i="39"/>
  <c r="O134" i="39"/>
  <c r="U134" i="39" s="1"/>
  <c r="P134" i="39"/>
  <c r="P165" i="39"/>
  <c r="O165" i="39"/>
  <c r="U165" i="39" s="1"/>
  <c r="P66" i="39"/>
  <c r="P67" i="39"/>
  <c r="P147" i="39"/>
  <c r="P20" i="39"/>
  <c r="P75" i="39"/>
  <c r="O156" i="39"/>
  <c r="U156" i="39" s="1"/>
  <c r="P158" i="39"/>
  <c r="O97" i="39"/>
  <c r="U97" i="39" s="1"/>
  <c r="P29" i="39"/>
  <c r="O29" i="39"/>
  <c r="U29" i="39" s="1"/>
  <c r="P79" i="39"/>
  <c r="O79" i="39"/>
  <c r="U79" i="39" s="1"/>
  <c r="O152" i="39"/>
  <c r="U152" i="39" s="1"/>
  <c r="P152" i="39"/>
  <c r="O135" i="39"/>
  <c r="U135" i="39" s="1"/>
  <c r="P91" i="39"/>
  <c r="P14" i="39"/>
  <c r="P153" i="39"/>
  <c r="P16" i="39"/>
  <c r="O106" i="39"/>
  <c r="U106" i="39" s="1"/>
  <c r="O99" i="39"/>
  <c r="U99" i="39" s="1"/>
  <c r="P144" i="39"/>
  <c r="O144" i="39"/>
  <c r="U144" i="39" s="1"/>
  <c r="P159" i="39"/>
  <c r="P31" i="39"/>
  <c r="P35" i="39"/>
  <c r="P58" i="39"/>
  <c r="P116" i="39"/>
  <c r="P115" i="39"/>
  <c r="P164" i="39"/>
  <c r="P119" i="39"/>
  <c r="P107" i="39"/>
  <c r="P15" i="39"/>
  <c r="P103" i="39"/>
  <c r="P9" i="39"/>
  <c r="P5" i="39"/>
  <c r="P89" i="39"/>
  <c r="P104" i="39"/>
  <c r="O54" i="39"/>
  <c r="U54" i="39" s="1"/>
  <c r="P146" i="39"/>
  <c r="O81" i="39"/>
  <c r="U81" i="39" s="1"/>
  <c r="P72" i="39"/>
  <c r="O72" i="39"/>
  <c r="U72" i="39" s="1"/>
  <c r="O71" i="39"/>
  <c r="U71" i="39" s="1"/>
  <c r="P71" i="39"/>
  <c r="P78" i="39"/>
  <c r="O33" i="39"/>
  <c r="U33" i="39" s="1"/>
  <c r="P95" i="39"/>
  <c r="P90" i="39"/>
  <c r="P101" i="39"/>
  <c r="P161" i="39"/>
  <c r="P10" i="39"/>
  <c r="P156" i="39"/>
  <c r="O56" i="39"/>
  <c r="U56" i="39" s="1"/>
  <c r="O69" i="39"/>
  <c r="U69" i="39" s="1"/>
  <c r="P97" i="39"/>
  <c r="O160" i="39"/>
  <c r="U160" i="39" s="1"/>
  <c r="P160" i="39"/>
  <c r="O110" i="39"/>
  <c r="U110" i="39" s="1"/>
  <c r="P53" i="39"/>
  <c r="O53" i="39"/>
  <c r="U53" i="39" s="1"/>
  <c r="P148" i="39"/>
  <c r="O148" i="39"/>
  <c r="U148" i="39" s="1"/>
  <c r="O42" i="39"/>
  <c r="U42" i="39" s="1"/>
  <c r="O151" i="39"/>
  <c r="U151" i="39" s="1"/>
  <c r="P99" i="39"/>
  <c r="O34" i="39"/>
  <c r="U34" i="39" s="1"/>
  <c r="O126" i="39"/>
  <c r="U126" i="39" s="1"/>
  <c r="O140" i="39"/>
  <c r="U140" i="39" s="1"/>
  <c r="O143" i="39"/>
  <c r="U143" i="39" s="1"/>
  <c r="Q143" i="39"/>
  <c r="O96" i="39"/>
  <c r="U96" i="39" s="1"/>
  <c r="P96" i="39"/>
  <c r="O155" i="39"/>
  <c r="U155" i="39" s="1"/>
  <c r="P155" i="39"/>
  <c r="O86" i="39"/>
  <c r="U86" i="39" s="1"/>
  <c r="P86" i="39"/>
  <c r="O157" i="39"/>
  <c r="U157" i="39" s="1"/>
  <c r="P157" i="39"/>
  <c r="O61" i="39"/>
  <c r="U61" i="39" s="1"/>
  <c r="O63" i="39"/>
  <c r="U63" i="39" s="1"/>
  <c r="O44" i="39"/>
  <c r="U44" i="39" s="1"/>
  <c r="P44" i="39"/>
  <c r="O129" i="39"/>
  <c r="U129" i="39" s="1"/>
  <c r="P129" i="39"/>
  <c r="O131" i="39"/>
  <c r="U131" i="39" s="1"/>
  <c r="Q82" i="39"/>
  <c r="O65" i="39"/>
  <c r="U65" i="39" s="1"/>
  <c r="P65" i="39"/>
  <c r="O87" i="39"/>
  <c r="U87" i="39" s="1"/>
  <c r="P87" i="39"/>
  <c r="O11" i="39"/>
  <c r="U11" i="39" s="1"/>
  <c r="O38" i="39"/>
  <c r="U38" i="39" s="1"/>
  <c r="O98" i="39"/>
  <c r="U98" i="39" s="1"/>
  <c r="T105" i="39"/>
  <c r="O105" i="39"/>
  <c r="U105" i="39" s="1"/>
  <c r="O145" i="39"/>
  <c r="U145" i="39" s="1"/>
  <c r="O60" i="39"/>
  <c r="U60" i="39" s="1"/>
  <c r="P60" i="39"/>
  <c r="T120" i="39"/>
  <c r="O120" i="39"/>
  <c r="U120" i="39" s="1"/>
  <c r="O123" i="39"/>
  <c r="U123" i="39" s="1"/>
  <c r="O24" i="39"/>
  <c r="U24" i="39" s="1"/>
  <c r="O141" i="39"/>
  <c r="U141" i="39" s="1"/>
  <c r="O36" i="39"/>
  <c r="U36" i="39" s="1"/>
  <c r="O47" i="39"/>
  <c r="U47" i="39" s="1"/>
  <c r="O93" i="39"/>
  <c r="U93" i="39" s="1"/>
  <c r="P93" i="39"/>
  <c r="T139" i="39"/>
  <c r="O139" i="39"/>
  <c r="U139" i="39" s="1"/>
  <c r="O62" i="39"/>
  <c r="U62" i="39" s="1"/>
  <c r="O22" i="39"/>
  <c r="U22" i="39" s="1"/>
  <c r="O112" i="39"/>
  <c r="U112" i="39" s="1"/>
  <c r="O39" i="39"/>
  <c r="U39" i="39" s="1"/>
  <c r="P130" i="39"/>
  <c r="P123" i="39"/>
  <c r="P11" i="39"/>
  <c r="P61" i="39"/>
  <c r="P133" i="39"/>
  <c r="P127" i="39"/>
  <c r="P24" i="39"/>
  <c r="P145" i="39"/>
  <c r="P38" i="39"/>
  <c r="P131" i="39"/>
  <c r="P63" i="39"/>
  <c r="P43" i="39"/>
  <c r="P19" i="39"/>
  <c r="P62" i="39"/>
  <c r="O83" i="39"/>
  <c r="U83" i="39" s="1"/>
  <c r="O41" i="39"/>
  <c r="U41" i="39" s="1"/>
</calcChain>
</file>

<file path=xl/sharedStrings.xml><?xml version="1.0" encoding="utf-8"?>
<sst xmlns="http://schemas.openxmlformats.org/spreadsheetml/2006/main" count="377" uniqueCount="199">
  <si>
    <t>Kojetín</t>
  </si>
  <si>
    <t>Vanini Jan</t>
  </si>
  <si>
    <t>Jirásek Jan</t>
  </si>
  <si>
    <t xml:space="preserve">Bukáček Tomáš </t>
  </si>
  <si>
    <t>Richter Mikuláš</t>
  </si>
  <si>
    <t>Leština Josef</t>
  </si>
  <si>
    <t>Dobrovolný Adam</t>
  </si>
  <si>
    <t xml:space="preserve">Špaček Matouš </t>
  </si>
  <si>
    <t>Vodička Josef</t>
  </si>
  <si>
    <t>Vodička Eduard</t>
  </si>
  <si>
    <t>Šotola Petr</t>
  </si>
  <si>
    <t>Černý Jan</t>
  </si>
  <si>
    <t>Staněk Jan</t>
  </si>
  <si>
    <t>Zuzaník Tomáš</t>
  </si>
  <si>
    <t>Nejman Lukáš</t>
  </si>
  <si>
    <t>Kolátor David</t>
  </si>
  <si>
    <t>Koubek Petr</t>
  </si>
  <si>
    <t>Daňha Petr</t>
  </si>
  <si>
    <t>Stieber Rudolf</t>
  </si>
  <si>
    <t>Hoang Trung Hieu</t>
  </si>
  <si>
    <t>Červinka Martin</t>
  </si>
  <si>
    <t>Krča Jan</t>
  </si>
  <si>
    <t>Vodička Otakar</t>
  </si>
  <si>
    <t>Brichta Tomáš</t>
  </si>
  <si>
    <t>Pitner Vojtěch</t>
  </si>
  <si>
    <t>Chromý Lukáš</t>
  </si>
  <si>
    <t>Dvořák Tobiáš</t>
  </si>
  <si>
    <t>Vitásek Martin</t>
  </si>
  <si>
    <t>Rous Adam</t>
  </si>
  <si>
    <t>Milichovský Tadeáš</t>
  </si>
  <si>
    <t>Řehoř Tobiáš</t>
  </si>
  <si>
    <t>Novák Jaromír</t>
  </si>
  <si>
    <t>Pokorný Matyáš</t>
  </si>
  <si>
    <t>Vítamvás Adam</t>
  </si>
  <si>
    <t>Smolák Bedřich</t>
  </si>
  <si>
    <t>Józa Filip</t>
  </si>
  <si>
    <t>Obdržálek David</t>
  </si>
  <si>
    <t>Bednařík Matyáš</t>
  </si>
  <si>
    <t>Gloza Ondřej</t>
  </si>
  <si>
    <t>Langpaul Robert</t>
  </si>
  <si>
    <t>Resl Matěj</t>
  </si>
  <si>
    <t>Šterc  Martin</t>
  </si>
  <si>
    <t>Janák Matěj</t>
  </si>
  <si>
    <t>Staněk Jakub</t>
  </si>
  <si>
    <t>Kříž Filip</t>
  </si>
  <si>
    <t>Šimůnek Vojtěch</t>
  </si>
  <si>
    <t>Mezhov Alexandr</t>
  </si>
  <si>
    <t>Hladík Vojtěch</t>
  </si>
  <si>
    <t>Čumpl Martin</t>
  </si>
  <si>
    <t>Havlíček Matěj</t>
  </si>
  <si>
    <t>Luska Čeněk</t>
  </si>
  <si>
    <t>Horák Roman</t>
  </si>
  <si>
    <t>Zamazal Ondřej</t>
  </si>
  <si>
    <t>Kváč David</t>
  </si>
  <si>
    <t>Baláž M.</t>
  </si>
  <si>
    <t>Ciran M.</t>
  </si>
  <si>
    <t>Krafer Jakub</t>
  </si>
  <si>
    <t>Popelka Jasmín</t>
  </si>
  <si>
    <t>Staněk Matyáš</t>
  </si>
  <si>
    <t>Novotný Jakub</t>
  </si>
  <si>
    <t xml:space="preserve">Červa Tomáš </t>
  </si>
  <si>
    <t>Němec Filip</t>
  </si>
  <si>
    <t>Kamarád Ondřej</t>
  </si>
  <si>
    <t>Posuch Oliver</t>
  </si>
  <si>
    <t>Vybral Štěpán</t>
  </si>
  <si>
    <t>Nypl Antonín</t>
  </si>
  <si>
    <t>Búžek Jakub</t>
  </si>
  <si>
    <t>Capek Jiří</t>
  </si>
  <si>
    <t>Rotternborn Jan.</t>
  </si>
  <si>
    <t>Brož Vojtěch.</t>
  </si>
  <si>
    <t xml:space="preserve">Bohuslav Tomáš </t>
  </si>
  <si>
    <t>Správka Jonáš</t>
  </si>
  <si>
    <t>Mráz Alexandr</t>
  </si>
  <si>
    <t>Paštika Tomáš</t>
  </si>
  <si>
    <t>Tvrz Jan</t>
  </si>
  <si>
    <t>Kneifl Tomáš</t>
  </si>
  <si>
    <t xml:space="preserve">Pavlas Ondřej </t>
  </si>
  <si>
    <t>Kašpar Matěj</t>
  </si>
  <si>
    <t>Kozák Jan</t>
  </si>
  <si>
    <t>Hybš Daniel</t>
  </si>
  <si>
    <t>Kuba Kubečka</t>
  </si>
  <si>
    <t>Vondráček Vojtěch</t>
  </si>
  <si>
    <t>Khorolenko Vsev</t>
  </si>
  <si>
    <t>Šotola Tomáš</t>
  </si>
  <si>
    <t>Medlík Ondřej</t>
  </si>
  <si>
    <t>Sobotka Michal</t>
  </si>
  <si>
    <t>Tesař Lukáš</t>
  </si>
  <si>
    <t>Ústí n. L.</t>
  </si>
  <si>
    <t>Kolín</t>
  </si>
  <si>
    <t>K. Vary</t>
  </si>
  <si>
    <t>H. Králové</t>
  </si>
  <si>
    <t>D. Liberec</t>
  </si>
  <si>
    <t>Brno</t>
  </si>
  <si>
    <t>Č. Budějovice</t>
  </si>
  <si>
    <t>Příbram</t>
  </si>
  <si>
    <t>V. Meziříčí</t>
  </si>
  <si>
    <t>Zlín</t>
  </si>
  <si>
    <t>Ostrava</t>
  </si>
  <si>
    <t>N. Jičín</t>
  </si>
  <si>
    <t>Příjmení, Jméno</t>
  </si>
  <si>
    <t>Narození</t>
  </si>
  <si>
    <t>Oddíl</t>
  </si>
  <si>
    <t>Testy</t>
  </si>
  <si>
    <t>Body</t>
  </si>
  <si>
    <t>Kategorie hráče</t>
  </si>
  <si>
    <t xml:space="preserve"> </t>
  </si>
  <si>
    <t>Výška</t>
  </si>
  <si>
    <t>VSR</t>
  </si>
  <si>
    <t>M1</t>
  </si>
  <si>
    <t>SDM</t>
  </si>
  <si>
    <t>K-test</t>
  </si>
  <si>
    <t>Celkem</t>
  </si>
  <si>
    <t>A</t>
  </si>
  <si>
    <t>B</t>
  </si>
  <si>
    <t>C</t>
  </si>
  <si>
    <t>D</t>
  </si>
  <si>
    <t>Bodovaných hráčů</t>
  </si>
  <si>
    <t>Body testy</t>
  </si>
  <si>
    <t>Body SCM</t>
  </si>
  <si>
    <t>Dománek Filip</t>
  </si>
  <si>
    <t>Svitavy</t>
  </si>
  <si>
    <t>Drdla Matěj</t>
  </si>
  <si>
    <t>Janalík Šimon</t>
  </si>
  <si>
    <t>Kavalír Matěj</t>
  </si>
  <si>
    <t>Klika Jakub</t>
  </si>
  <si>
    <t>Pergl David</t>
  </si>
  <si>
    <t>Kladno</t>
  </si>
  <si>
    <t>Stružka Pavel</t>
  </si>
  <si>
    <t>Gottesman Pavel</t>
  </si>
  <si>
    <t>Tkadlec Ondřej</t>
  </si>
  <si>
    <t>Svoboda Vojtěch</t>
  </si>
  <si>
    <t>Svoboda Lukáš</t>
  </si>
  <si>
    <t>Pour  Maxmilián</t>
  </si>
  <si>
    <t>Lorenc Lukáš</t>
  </si>
  <si>
    <t>Donát Jiří</t>
  </si>
  <si>
    <t>Hlaváček Jakub</t>
  </si>
  <si>
    <t>Ninadovych Adam</t>
  </si>
  <si>
    <t>Horský Antonín</t>
  </si>
  <si>
    <t>Hůlka Denis</t>
  </si>
  <si>
    <t>Martinák Radek</t>
  </si>
  <si>
    <t>Jelínek Martin</t>
  </si>
  <si>
    <t>Zahradník Tomáš</t>
  </si>
  <si>
    <t>Lank Šimon</t>
  </si>
  <si>
    <t>Vlach Mikoláš</t>
  </si>
  <si>
    <t>Prášek Ondřej</t>
  </si>
  <si>
    <t>Vonšovský Josef</t>
  </si>
  <si>
    <t>Pošík Jakub</t>
  </si>
  <si>
    <t>Hrabal Matěj</t>
  </si>
  <si>
    <t>Bican Vojtěch</t>
  </si>
  <si>
    <t>Jindříček Petr</t>
  </si>
  <si>
    <t>Houda Filip</t>
  </si>
  <si>
    <t>Pasterňák Matěj</t>
  </si>
  <si>
    <t>Kubeš Štěpán</t>
  </si>
  <si>
    <t>Řehák Michal</t>
  </si>
  <si>
    <t>Staffa Daniel</t>
  </si>
  <si>
    <t xml:space="preserve">Andrle Lukáš </t>
  </si>
  <si>
    <t>Kozlík Petr</t>
  </si>
  <si>
    <t>Jelínek Tadeáš</t>
  </si>
  <si>
    <t>Novák Ondřej</t>
  </si>
  <si>
    <t>Marek Filip</t>
  </si>
  <si>
    <t>Pilař Martin</t>
  </si>
  <si>
    <t>Novotný Tomáš</t>
  </si>
  <si>
    <t>Fuhrbach Štěpán</t>
  </si>
  <si>
    <t>Roman Ondřej</t>
  </si>
  <si>
    <t>Svoboda Štěpán</t>
  </si>
  <si>
    <t>Škorpil Kryštof</t>
  </si>
  <si>
    <t>Goláň Lukáš</t>
  </si>
  <si>
    <t>Kvasnička Lukáš</t>
  </si>
  <si>
    <t>Bebr Tomáš</t>
  </si>
  <si>
    <t>Toth Dominik</t>
  </si>
  <si>
    <t>Kotýnek Jan</t>
  </si>
  <si>
    <t>Zelenka Ondřej</t>
  </si>
  <si>
    <t>Juřica Vítek</t>
  </si>
  <si>
    <t>Lvi Pha</t>
  </si>
  <si>
    <t>Zákoutský Ondřej</t>
  </si>
  <si>
    <t>Javůrek Adam</t>
  </si>
  <si>
    <t>Toman David</t>
  </si>
  <si>
    <t>Přibyl Tomáš</t>
  </si>
  <si>
    <t>Heřman Max</t>
  </si>
  <si>
    <t>Birner Matouš</t>
  </si>
  <si>
    <t>Vomáčka Ondřej</t>
  </si>
  <si>
    <t>Marek Jan</t>
  </si>
  <si>
    <t>Gerhart Dan</t>
  </si>
  <si>
    <t>Seidl Václav</t>
  </si>
  <si>
    <t>Hlasica Sebastián</t>
  </si>
  <si>
    <t>Mirošnik Dmytro</t>
  </si>
  <si>
    <t>Pátek Antonín</t>
  </si>
  <si>
    <t>Jaroš Adam</t>
  </si>
  <si>
    <t>Svoboda Filip</t>
  </si>
  <si>
    <t>Štafl Martin</t>
  </si>
  <si>
    <t>Macháň Radek</t>
  </si>
  <si>
    <t>Mlčák Martin</t>
  </si>
  <si>
    <t>Janečka David</t>
  </si>
  <si>
    <t>Srovnal Filip</t>
  </si>
  <si>
    <t>Pelikán Jakub</t>
  </si>
  <si>
    <t>Krba Daniel</t>
  </si>
  <si>
    <t>Kvasík Ondřej</t>
  </si>
  <si>
    <t>Kusák Lukáš</t>
  </si>
  <si>
    <t>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</si>
</sst>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5" x14ac:knownFonts="1">
    <font>
      <sz val="10"/>
      <name val="Arial"/>
    </font>
    <font>
      <sz val="10"/>
      <name val="Mangal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9" fontId="13" fillId="0" borderId="0" applyFont="0" applyFill="0" applyBorder="0" applyAlignment="0" applyProtection="0"/>
  </cellStyleXfs>
  <cellXfs count="70">
    <xf numFmtId="0" fontId="0" fillId="0" borderId="0" xfId="0" applyFont="1">
      <alignment vertical="top"/>
    </xf>
    <xf numFmtId="0" fontId="3" fillId="0" borderId="0" xfId="2" applyFont="1" applyAlignment="1"/>
    <xf numFmtId="0" fontId="4" fillId="0" borderId="0" xfId="1" applyFont="1" applyAlignment="1">
      <alignment horizontal="center" vertical="top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3" fillId="0" borderId="0" xfId="2" applyFont="1" applyAlignment="1">
      <alignment horizontal="center"/>
    </xf>
    <xf numFmtId="2" fontId="3" fillId="0" borderId="0" xfId="2" applyNumberFormat="1" applyFont="1" applyAlignment="1">
      <alignment horizontal="center"/>
    </xf>
    <xf numFmtId="0" fontId="2" fillId="0" borderId="0" xfId="2" applyAlignment="1"/>
    <xf numFmtId="0" fontId="9" fillId="4" borderId="0" xfId="2" applyFont="1" applyFill="1" applyAlignment="1">
      <alignment horizontal="center"/>
    </xf>
    <xf numFmtId="0" fontId="2" fillId="0" borderId="1" xfId="2" applyBorder="1" applyAlignment="1">
      <alignment horizontal="center" vertical="center" wrapText="1"/>
    </xf>
    <xf numFmtId="0" fontId="2" fillId="0" borderId="4" xfId="2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 wrapText="1"/>
    </xf>
    <xf numFmtId="0" fontId="2" fillId="0" borderId="1" xfId="2" applyBorder="1" applyAlignment="1">
      <alignment horizontal="left" vertical="center"/>
    </xf>
    <xf numFmtId="0" fontId="2" fillId="0" borderId="1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1" xfId="2" applyBorder="1" applyAlignment="1">
      <alignment horizontal="center"/>
    </xf>
    <xf numFmtId="0" fontId="12" fillId="0" borderId="1" xfId="2" applyFont="1" applyBorder="1" applyAlignment="1">
      <alignment horizontal="center"/>
    </xf>
    <xf numFmtId="164" fontId="11" fillId="3" borderId="3" xfId="2" applyNumberFormat="1" applyFont="1" applyFill="1" applyBorder="1" applyAlignment="1">
      <alignment horizontal="center"/>
    </xf>
    <xf numFmtId="0" fontId="2" fillId="0" borderId="8" xfId="2" applyBorder="1" applyAlignment="1">
      <alignment horizontal="left" vertical="center"/>
    </xf>
    <xf numFmtId="0" fontId="2" fillId="0" borderId="8" xfId="2" applyBorder="1" applyAlignment="1">
      <alignment horizontal="center" vertical="center"/>
    </xf>
    <xf numFmtId="0" fontId="2" fillId="0" borderId="0" xfId="2" applyBorder="1" applyAlignment="1">
      <alignment horizontal="center" vertical="center"/>
    </xf>
    <xf numFmtId="0" fontId="2" fillId="0" borderId="10" xfId="2" applyBorder="1" applyAlignment="1">
      <alignment horizontal="center" vertical="center"/>
    </xf>
    <xf numFmtId="0" fontId="2" fillId="0" borderId="8" xfId="2" applyBorder="1" applyAlignment="1">
      <alignment horizontal="center"/>
    </xf>
    <xf numFmtId="0" fontId="12" fillId="0" borderId="8" xfId="2" applyFont="1" applyBorder="1" applyAlignment="1">
      <alignment horizontal="center"/>
    </xf>
    <xf numFmtId="164" fontId="11" fillId="3" borderId="10" xfId="2" applyNumberFormat="1" applyFont="1" applyFill="1" applyBorder="1" applyAlignment="1">
      <alignment horizontal="center"/>
    </xf>
    <xf numFmtId="0" fontId="2" fillId="0" borderId="5" xfId="2" applyBorder="1" applyAlignment="1">
      <alignment horizontal="left" vertical="center"/>
    </xf>
    <xf numFmtId="0" fontId="2" fillId="0" borderId="5" xfId="2" applyBorder="1" applyAlignment="1">
      <alignment horizontal="center" vertical="center"/>
    </xf>
    <xf numFmtId="0" fontId="2" fillId="0" borderId="13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5" xfId="2" applyBorder="1" applyAlignment="1">
      <alignment horizontal="center"/>
    </xf>
    <xf numFmtId="0" fontId="12" fillId="0" borderId="5" xfId="2" applyFont="1" applyBorder="1" applyAlignment="1">
      <alignment horizontal="center"/>
    </xf>
    <xf numFmtId="164" fontId="11" fillId="3" borderId="6" xfId="2" applyNumberFormat="1" applyFont="1" applyFill="1" applyBorder="1" applyAlignment="1">
      <alignment horizontal="center"/>
    </xf>
    <xf numFmtId="0" fontId="2" fillId="0" borderId="14" xfId="2" applyBorder="1" applyAlignment="1">
      <alignment horizontal="center"/>
    </xf>
    <xf numFmtId="0" fontId="2" fillId="0" borderId="15" xfId="2" applyBorder="1" applyAlignment="1">
      <alignment horizontal="center"/>
    </xf>
    <xf numFmtId="0" fontId="2" fillId="0" borderId="16" xfId="2" applyBorder="1" applyAlignment="1">
      <alignment horizontal="center"/>
    </xf>
    <xf numFmtId="0" fontId="2" fillId="0" borderId="0" xfId="2" applyAlignment="1">
      <alignment horizontal="center"/>
    </xf>
    <xf numFmtId="165" fontId="14" fillId="0" borderId="18" xfId="3" applyNumberFormat="1" applyFont="1" applyBorder="1" applyAlignment="1">
      <alignment horizontal="center"/>
    </xf>
    <xf numFmtId="165" fontId="14" fillId="0" borderId="19" xfId="3" applyNumberFormat="1" applyFont="1" applyBorder="1" applyAlignment="1">
      <alignment horizontal="center"/>
    </xf>
    <xf numFmtId="165" fontId="14" fillId="0" borderId="20" xfId="3" applyNumberFormat="1" applyFont="1" applyBorder="1" applyAlignment="1">
      <alignment horizontal="center"/>
    </xf>
    <xf numFmtId="165" fontId="14" fillId="0" borderId="0" xfId="3" applyNumberFormat="1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2" fillId="0" borderId="7" xfId="2" applyBorder="1" applyAlignment="1">
      <alignment horizontal="center" vertical="center"/>
    </xf>
    <xf numFmtId="0" fontId="2" fillId="0" borderId="17" xfId="2" applyBorder="1" applyAlignment="1">
      <alignment horizontal="center" vertical="center"/>
    </xf>
    <xf numFmtId="0" fontId="5" fillId="3" borderId="1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2" fontId="4" fillId="2" borderId="9" xfId="1" applyNumberFormat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/>
    </xf>
    <xf numFmtId="14" fontId="7" fillId="0" borderId="22" xfId="1" applyNumberFormat="1" applyFont="1" applyBorder="1" applyAlignment="1">
      <alignment horizontal="center" vertical="center"/>
    </xf>
    <xf numFmtId="2" fontId="7" fillId="0" borderId="22" xfId="1" applyNumberFormat="1" applyFont="1" applyBorder="1" applyAlignment="1">
      <alignment horizontal="center" vertical="center"/>
    </xf>
    <xf numFmtId="164" fontId="7" fillId="0" borderId="22" xfId="1" applyNumberFormat="1" applyFont="1" applyBorder="1" applyAlignment="1">
      <alignment horizontal="center" vertical="center"/>
    </xf>
    <xf numFmtId="164" fontId="8" fillId="0" borderId="22" xfId="1" applyNumberFormat="1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2" fontId="3" fillId="0" borderId="22" xfId="2" applyNumberFormat="1" applyFont="1" applyBorder="1" applyAlignment="1">
      <alignment horizontal="center" vertical="center"/>
    </xf>
  </cellXfs>
  <cellStyles count="4">
    <cellStyle name="Excel Built-in Normal" xfId="1" xr:uid="{00000000-0005-0000-0000-000000000000}"/>
    <cellStyle name="Normální" xfId="0" builtinId="0"/>
    <cellStyle name="Normální 2" xfId="2" xr:uid="{00000000-0005-0000-0000-000002000000}"/>
    <cellStyle name="Procent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>
      <selection activeCell="O14" sqref="O14"/>
    </sheetView>
  </sheetViews>
  <sheetFormatPr defaultColWidth="9.140625" defaultRowHeight="12.75" x14ac:dyDescent="0.2"/>
  <cols>
    <col min="1" max="1" width="15.85546875" style="5" customWidth="1"/>
    <col min="2" max="2" width="9.140625" style="6"/>
    <col min="3" max="3" width="10.28515625" style="5" customWidth="1"/>
    <col min="4" max="5" width="9.140625" style="5"/>
    <col min="6" max="6" width="11.28515625" style="5" customWidth="1"/>
    <col min="7" max="7" width="9.140625" style="5"/>
    <col min="8" max="8" width="12.7109375" style="5" customWidth="1"/>
    <col min="9" max="9" width="9.140625" style="5"/>
    <col min="10" max="16384" width="9.140625" style="1"/>
  </cols>
  <sheetData>
    <row r="1" spans="1:9" ht="15" x14ac:dyDescent="0.25">
      <c r="A1" s="7"/>
      <c r="B1" s="8">
        <v>7</v>
      </c>
      <c r="C1" s="8">
        <v>3</v>
      </c>
      <c r="D1" s="8">
        <v>1</v>
      </c>
      <c r="E1" s="8">
        <v>0</v>
      </c>
      <c r="F1" s="8"/>
      <c r="G1" s="7"/>
      <c r="H1" s="7"/>
      <c r="I1" s="1"/>
    </row>
    <row r="2" spans="1:9" ht="13.5" thickBot="1" x14ac:dyDescent="0.25">
      <c r="A2" s="7"/>
      <c r="B2" s="7"/>
      <c r="C2" s="7"/>
      <c r="D2" s="7"/>
      <c r="E2" s="7"/>
      <c r="F2" s="7"/>
      <c r="G2" s="7"/>
      <c r="H2" s="7"/>
      <c r="I2" s="1"/>
    </row>
    <row r="3" spans="1:9" ht="26.25" thickBot="1" x14ac:dyDescent="0.25">
      <c r="A3" s="7"/>
      <c r="B3" s="9" t="s">
        <v>112</v>
      </c>
      <c r="C3" s="10" t="s">
        <v>113</v>
      </c>
      <c r="D3" s="10" t="s">
        <v>114</v>
      </c>
      <c r="E3" s="11" t="s">
        <v>115</v>
      </c>
      <c r="F3" s="9" t="s">
        <v>116</v>
      </c>
      <c r="G3" s="12" t="s">
        <v>117</v>
      </c>
      <c r="H3" s="13" t="s">
        <v>118</v>
      </c>
      <c r="I3" s="1"/>
    </row>
    <row r="4" spans="1:9" ht="18.75" x14ac:dyDescent="0.3">
      <c r="A4" s="14" t="s">
        <v>93</v>
      </c>
      <c r="B4" s="15">
        <v>12</v>
      </c>
      <c r="C4" s="16">
        <v>4</v>
      </c>
      <c r="D4" s="16"/>
      <c r="E4" s="17"/>
      <c r="F4" s="18">
        <f t="shared" ref="F4:F19" si="0">+SUM(B4:D4)</f>
        <v>16</v>
      </c>
      <c r="G4" s="19">
        <f t="shared" ref="G4:G19" si="1">+SUMPRODUCT($B$1:$E$1,B4:E4)</f>
        <v>96</v>
      </c>
      <c r="H4" s="20">
        <f t="shared" ref="H4:H19" si="2">G4*25/MAX($G$4:$G$19)</f>
        <v>25</v>
      </c>
      <c r="I4" s="1"/>
    </row>
    <row r="5" spans="1:9" ht="18.75" x14ac:dyDescent="0.3">
      <c r="A5" s="21" t="s">
        <v>92</v>
      </c>
      <c r="B5" s="22">
        <v>10</v>
      </c>
      <c r="C5" s="23">
        <v>4</v>
      </c>
      <c r="D5" s="23"/>
      <c r="E5" s="24"/>
      <c r="F5" s="25">
        <f t="shared" si="0"/>
        <v>14</v>
      </c>
      <c r="G5" s="26">
        <f t="shared" si="1"/>
        <v>82</v>
      </c>
      <c r="H5" s="27">
        <f t="shared" si="2"/>
        <v>21.354166666666668</v>
      </c>
      <c r="I5" s="1"/>
    </row>
    <row r="6" spans="1:9" ht="18.75" x14ac:dyDescent="0.3">
      <c r="A6" s="21" t="s">
        <v>173</v>
      </c>
      <c r="B6" s="22">
        <v>7</v>
      </c>
      <c r="C6" s="23">
        <v>8</v>
      </c>
      <c r="D6" s="23">
        <v>3</v>
      </c>
      <c r="E6" s="24">
        <v>1</v>
      </c>
      <c r="F6" s="25">
        <f t="shared" si="0"/>
        <v>18</v>
      </c>
      <c r="G6" s="26">
        <f t="shared" si="1"/>
        <v>76</v>
      </c>
      <c r="H6" s="27">
        <f t="shared" si="2"/>
        <v>19.791666666666668</v>
      </c>
      <c r="I6" s="1"/>
    </row>
    <row r="7" spans="1:9" ht="18.75" x14ac:dyDescent="0.3">
      <c r="A7" s="21" t="s">
        <v>95</v>
      </c>
      <c r="B7" s="22">
        <v>4</v>
      </c>
      <c r="C7" s="23">
        <v>7</v>
      </c>
      <c r="D7" s="23">
        <v>2</v>
      </c>
      <c r="E7" s="24">
        <v>2</v>
      </c>
      <c r="F7" s="25">
        <f t="shared" si="0"/>
        <v>13</v>
      </c>
      <c r="G7" s="26">
        <f t="shared" si="1"/>
        <v>51</v>
      </c>
      <c r="H7" s="27">
        <f t="shared" si="2"/>
        <v>13.28125</v>
      </c>
      <c r="I7" s="1"/>
    </row>
    <row r="8" spans="1:9" ht="18.75" x14ac:dyDescent="0.3">
      <c r="A8" s="21" t="s">
        <v>0</v>
      </c>
      <c r="B8" s="22">
        <v>5</v>
      </c>
      <c r="C8" s="23">
        <v>2</v>
      </c>
      <c r="D8" s="23"/>
      <c r="E8" s="24"/>
      <c r="F8" s="25">
        <f t="shared" si="0"/>
        <v>7</v>
      </c>
      <c r="G8" s="26">
        <f t="shared" si="1"/>
        <v>41</v>
      </c>
      <c r="H8" s="27">
        <f t="shared" si="2"/>
        <v>10.677083333333334</v>
      </c>
      <c r="I8" s="1"/>
    </row>
    <row r="9" spans="1:9" ht="18.75" x14ac:dyDescent="0.3">
      <c r="A9" s="21" t="s">
        <v>87</v>
      </c>
      <c r="B9" s="22">
        <v>4</v>
      </c>
      <c r="C9" s="23">
        <v>2</v>
      </c>
      <c r="D9" s="23">
        <v>5</v>
      </c>
      <c r="E9" s="24">
        <v>1</v>
      </c>
      <c r="F9" s="25">
        <f t="shared" si="0"/>
        <v>11</v>
      </c>
      <c r="G9" s="26">
        <f t="shared" si="1"/>
        <v>39</v>
      </c>
      <c r="H9" s="27">
        <f t="shared" si="2"/>
        <v>10.15625</v>
      </c>
      <c r="I9" s="1"/>
    </row>
    <row r="10" spans="1:9" ht="18.75" x14ac:dyDescent="0.3">
      <c r="A10" s="21" t="s">
        <v>97</v>
      </c>
      <c r="B10" s="22">
        <v>5</v>
      </c>
      <c r="C10" s="23">
        <v>1</v>
      </c>
      <c r="D10" s="23"/>
      <c r="E10" s="24"/>
      <c r="F10" s="25">
        <f t="shared" si="0"/>
        <v>6</v>
      </c>
      <c r="G10" s="26">
        <f t="shared" si="1"/>
        <v>38</v>
      </c>
      <c r="H10" s="27">
        <f t="shared" si="2"/>
        <v>9.8958333333333339</v>
      </c>
      <c r="I10" s="1"/>
    </row>
    <row r="11" spans="1:9" ht="18.75" x14ac:dyDescent="0.3">
      <c r="A11" s="21" t="s">
        <v>89</v>
      </c>
      <c r="B11" s="22">
        <v>3</v>
      </c>
      <c r="C11" s="23">
        <v>2</v>
      </c>
      <c r="D11" s="23">
        <v>2</v>
      </c>
      <c r="E11" s="24">
        <v>2</v>
      </c>
      <c r="F11" s="25">
        <f t="shared" si="0"/>
        <v>7</v>
      </c>
      <c r="G11" s="26">
        <f t="shared" si="1"/>
        <v>29</v>
      </c>
      <c r="H11" s="27">
        <f t="shared" si="2"/>
        <v>7.552083333333333</v>
      </c>
      <c r="I11" s="1"/>
    </row>
    <row r="12" spans="1:9" ht="18.75" x14ac:dyDescent="0.3">
      <c r="A12" s="21" t="s">
        <v>96</v>
      </c>
      <c r="B12" s="22">
        <v>3</v>
      </c>
      <c r="C12" s="23">
        <v>2</v>
      </c>
      <c r="D12" s="23">
        <v>2</v>
      </c>
      <c r="E12" s="24">
        <v>2</v>
      </c>
      <c r="F12" s="25">
        <f t="shared" si="0"/>
        <v>7</v>
      </c>
      <c r="G12" s="26">
        <f t="shared" si="1"/>
        <v>29</v>
      </c>
      <c r="H12" s="27">
        <f t="shared" si="2"/>
        <v>7.552083333333333</v>
      </c>
      <c r="I12" s="1"/>
    </row>
    <row r="13" spans="1:9" ht="18.75" x14ac:dyDescent="0.3">
      <c r="A13" s="21" t="s">
        <v>126</v>
      </c>
      <c r="B13" s="22">
        <v>2</v>
      </c>
      <c r="C13" s="23">
        <v>3</v>
      </c>
      <c r="D13" s="23">
        <v>5</v>
      </c>
      <c r="E13" s="24">
        <v>1</v>
      </c>
      <c r="F13" s="25">
        <f t="shared" si="0"/>
        <v>10</v>
      </c>
      <c r="G13" s="26">
        <f t="shared" si="1"/>
        <v>28</v>
      </c>
      <c r="H13" s="27">
        <f t="shared" si="2"/>
        <v>7.291666666666667</v>
      </c>
      <c r="I13" s="1"/>
    </row>
    <row r="14" spans="1:9" ht="18.75" x14ac:dyDescent="0.3">
      <c r="A14" s="21" t="s">
        <v>90</v>
      </c>
      <c r="B14" s="22">
        <v>2</v>
      </c>
      <c r="C14" s="23">
        <v>3</v>
      </c>
      <c r="D14" s="23">
        <v>3</v>
      </c>
      <c r="E14" s="24">
        <v>4</v>
      </c>
      <c r="F14" s="25">
        <f t="shared" si="0"/>
        <v>8</v>
      </c>
      <c r="G14" s="26">
        <f t="shared" si="1"/>
        <v>26</v>
      </c>
      <c r="H14" s="27">
        <f t="shared" si="2"/>
        <v>6.770833333333333</v>
      </c>
      <c r="I14" s="1"/>
    </row>
    <row r="15" spans="1:9" ht="18.75" x14ac:dyDescent="0.3">
      <c r="A15" s="21" t="s">
        <v>91</v>
      </c>
      <c r="B15" s="22">
        <v>2</v>
      </c>
      <c r="C15" s="23">
        <v>3</v>
      </c>
      <c r="D15" s="23">
        <v>2</v>
      </c>
      <c r="E15" s="24"/>
      <c r="F15" s="25">
        <f t="shared" si="0"/>
        <v>7</v>
      </c>
      <c r="G15" s="26">
        <f t="shared" si="1"/>
        <v>25</v>
      </c>
      <c r="H15" s="27">
        <f t="shared" si="2"/>
        <v>6.510416666666667</v>
      </c>
      <c r="I15" s="1"/>
    </row>
    <row r="16" spans="1:9" ht="18.75" x14ac:dyDescent="0.3">
      <c r="A16" s="21" t="s">
        <v>94</v>
      </c>
      <c r="B16" s="22">
        <v>2</v>
      </c>
      <c r="C16" s="23">
        <v>2</v>
      </c>
      <c r="D16" s="23">
        <v>2</v>
      </c>
      <c r="E16" s="24">
        <v>1</v>
      </c>
      <c r="F16" s="25">
        <f t="shared" si="0"/>
        <v>6</v>
      </c>
      <c r="G16" s="26">
        <f t="shared" si="1"/>
        <v>22</v>
      </c>
      <c r="H16" s="27">
        <f t="shared" si="2"/>
        <v>5.729166666666667</v>
      </c>
      <c r="I16" s="1"/>
    </row>
    <row r="17" spans="1:9" ht="18.75" x14ac:dyDescent="0.3">
      <c r="A17" s="21" t="s">
        <v>88</v>
      </c>
      <c r="B17" s="22">
        <v>1</v>
      </c>
      <c r="C17" s="23">
        <v>2</v>
      </c>
      <c r="D17" s="23">
        <v>1</v>
      </c>
      <c r="E17" s="24">
        <v>7</v>
      </c>
      <c r="F17" s="25">
        <f t="shared" si="0"/>
        <v>4</v>
      </c>
      <c r="G17" s="26">
        <f t="shared" si="1"/>
        <v>14</v>
      </c>
      <c r="H17" s="27">
        <f t="shared" si="2"/>
        <v>3.6458333333333335</v>
      </c>
      <c r="I17" s="1"/>
    </row>
    <row r="18" spans="1:9" ht="18.75" x14ac:dyDescent="0.3">
      <c r="A18" s="21" t="s">
        <v>120</v>
      </c>
      <c r="B18" s="22"/>
      <c r="C18" s="23">
        <v>3</v>
      </c>
      <c r="D18" s="23"/>
      <c r="E18" s="24">
        <v>2</v>
      </c>
      <c r="F18" s="25">
        <f t="shared" si="0"/>
        <v>3</v>
      </c>
      <c r="G18" s="26">
        <f t="shared" si="1"/>
        <v>9</v>
      </c>
      <c r="H18" s="27">
        <f t="shared" si="2"/>
        <v>2.34375</v>
      </c>
      <c r="I18" s="1"/>
    </row>
    <row r="19" spans="1:9" ht="19.5" thickBot="1" x14ac:dyDescent="0.35">
      <c r="A19" s="28" t="s">
        <v>98</v>
      </c>
      <c r="B19" s="29"/>
      <c r="C19" s="30">
        <v>2</v>
      </c>
      <c r="D19" s="30">
        <v>1</v>
      </c>
      <c r="E19" s="31">
        <v>1</v>
      </c>
      <c r="F19" s="32">
        <f t="shared" si="0"/>
        <v>3</v>
      </c>
      <c r="G19" s="33">
        <f t="shared" si="1"/>
        <v>7</v>
      </c>
      <c r="H19" s="34">
        <f t="shared" si="2"/>
        <v>1.8229166666666667</v>
      </c>
      <c r="I19" s="1"/>
    </row>
    <row r="20" spans="1:9" s="5" customFormat="1" x14ac:dyDescent="0.2">
      <c r="A20" s="44" t="s">
        <v>111</v>
      </c>
      <c r="B20" s="35">
        <f>+SUM(B4:B19)</f>
        <v>62</v>
      </c>
      <c r="C20" s="36">
        <f>+SUM(C4:C19)</f>
        <v>50</v>
      </c>
      <c r="D20" s="36">
        <f>+SUM(D4:D19)</f>
        <v>28</v>
      </c>
      <c r="E20" s="37">
        <f>+SUM(E4:E19)</f>
        <v>24</v>
      </c>
      <c r="F20" s="38"/>
      <c r="G20" s="7"/>
      <c r="H20" s="7"/>
    </row>
    <row r="21" spans="1:9" s="5" customFormat="1" ht="13.5" thickBot="1" x14ac:dyDescent="0.25">
      <c r="A21" s="45"/>
      <c r="B21" s="39">
        <f>+B20/SUM($B$20:$E$20)</f>
        <v>0.37804878048780488</v>
      </c>
      <c r="C21" s="40">
        <f>+C20/SUM($B$20:$E$20)</f>
        <v>0.3048780487804878</v>
      </c>
      <c r="D21" s="40">
        <f>+D20/SUM($B$20:$E$20)</f>
        <v>0.17073170731707318</v>
      </c>
      <c r="E21" s="41">
        <f>+E20/SUM($B$20:$E$20)</f>
        <v>0.14634146341463414</v>
      </c>
      <c r="F21" s="42"/>
      <c r="G21" s="7"/>
      <c r="H21" s="7"/>
    </row>
    <row r="27" spans="1:9" x14ac:dyDescent="0.2">
      <c r="C27" s="43"/>
    </row>
  </sheetData>
  <sortState xmlns:xlrd2="http://schemas.microsoft.com/office/spreadsheetml/2017/richdata2" ref="A4:H19">
    <sortCondition descending="1" ref="H4:H19"/>
  </sortState>
  <mergeCells count="1">
    <mergeCell ref="A20:A2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7"/>
  <sheetViews>
    <sheetView tabSelected="1" workbookViewId="0">
      <selection activeCell="W3" sqref="W3"/>
    </sheetView>
  </sheetViews>
  <sheetFormatPr defaultColWidth="9.140625" defaultRowHeight="12.75" x14ac:dyDescent="0.2"/>
  <cols>
    <col min="1" max="1" width="4" style="1" customWidth="1"/>
    <col min="2" max="2" width="17.28515625" style="1" bestFit="1" customWidth="1"/>
    <col min="3" max="3" width="10.28515625" style="1" customWidth="1"/>
    <col min="4" max="4" width="12.85546875" style="1" customWidth="1"/>
    <col min="5" max="5" width="7.140625" style="5" customWidth="1"/>
    <col min="6" max="6" width="5.5703125" style="5" customWidth="1"/>
    <col min="7" max="7" width="5.85546875" style="5" customWidth="1"/>
    <col min="8" max="8" width="6.28515625" style="5" customWidth="1"/>
    <col min="9" max="9" width="7" style="6" customWidth="1"/>
    <col min="10" max="10" width="7.28515625" style="5" customWidth="1"/>
    <col min="11" max="11" width="5.7109375" style="5" customWidth="1"/>
    <col min="12" max="12" width="5.42578125" style="5" customWidth="1"/>
    <col min="13" max="13" width="6.42578125" style="5" customWidth="1"/>
    <col min="14" max="14" width="7.140625" style="6" customWidth="1"/>
    <col min="15" max="15" width="8.42578125" style="5" customWidth="1"/>
    <col min="16" max="16" width="7.140625" style="1" customWidth="1"/>
    <col min="17" max="17" width="5.5703125" style="1" customWidth="1"/>
    <col min="18" max="18" width="4.42578125" style="1" customWidth="1"/>
    <col min="19" max="19" width="6.28515625" style="1" customWidth="1"/>
    <col min="20" max="20" width="7" style="1" customWidth="1"/>
    <col min="21" max="21" width="8.42578125" style="1" customWidth="1"/>
    <col min="22" max="16384" width="9.140625" style="1"/>
  </cols>
  <sheetData>
    <row r="1" spans="1:23" ht="16.5" customHeight="1" x14ac:dyDescent="0.25">
      <c r="B1" s="49" t="s">
        <v>99</v>
      </c>
      <c r="C1" s="50" t="s">
        <v>100</v>
      </c>
      <c r="D1" s="51" t="s">
        <v>101</v>
      </c>
      <c r="E1" s="46" t="s">
        <v>102</v>
      </c>
      <c r="F1" s="47"/>
      <c r="G1" s="47"/>
      <c r="H1" s="47"/>
      <c r="I1" s="47"/>
      <c r="J1" s="46" t="s">
        <v>103</v>
      </c>
      <c r="K1" s="47"/>
      <c r="L1" s="47"/>
      <c r="M1" s="47"/>
      <c r="N1" s="47"/>
      <c r="O1" s="48"/>
      <c r="P1" s="46" t="s">
        <v>104</v>
      </c>
      <c r="Q1" s="47"/>
      <c r="R1" s="47"/>
      <c r="S1" s="47"/>
      <c r="T1" s="47"/>
      <c r="U1" s="48"/>
    </row>
    <row r="2" spans="1:23" s="3" customFormat="1" ht="16.5" thickBot="1" x14ac:dyDescent="0.25">
      <c r="A2" s="2" t="s">
        <v>105</v>
      </c>
      <c r="B2" s="56"/>
      <c r="C2" s="57"/>
      <c r="D2" s="58"/>
      <c r="E2" s="59" t="s">
        <v>106</v>
      </c>
      <c r="F2" s="60" t="s">
        <v>107</v>
      </c>
      <c r="G2" s="60" t="s">
        <v>108</v>
      </c>
      <c r="H2" s="60" t="s">
        <v>109</v>
      </c>
      <c r="I2" s="61" t="s">
        <v>110</v>
      </c>
      <c r="J2" s="59" t="s">
        <v>106</v>
      </c>
      <c r="K2" s="60" t="s">
        <v>107</v>
      </c>
      <c r="L2" s="60" t="s">
        <v>108</v>
      </c>
      <c r="M2" s="60" t="s">
        <v>109</v>
      </c>
      <c r="N2" s="61" t="s">
        <v>110</v>
      </c>
      <c r="O2" s="62" t="s">
        <v>111</v>
      </c>
      <c r="P2" s="59" t="s">
        <v>106</v>
      </c>
      <c r="Q2" s="60" t="s">
        <v>107</v>
      </c>
      <c r="R2" s="60" t="s">
        <v>108</v>
      </c>
      <c r="S2" s="60" t="s">
        <v>109</v>
      </c>
      <c r="T2" s="61" t="s">
        <v>110</v>
      </c>
      <c r="U2" s="62" t="s">
        <v>111</v>
      </c>
    </row>
    <row r="3" spans="1:23" s="4" customFormat="1" x14ac:dyDescent="0.2">
      <c r="A3" s="52">
        <v>1</v>
      </c>
      <c r="B3" s="63" t="s">
        <v>15</v>
      </c>
      <c r="C3" s="63">
        <v>2003</v>
      </c>
      <c r="D3" s="64" t="s">
        <v>173</v>
      </c>
      <c r="E3" s="63">
        <v>201</v>
      </c>
      <c r="F3" s="63">
        <v>365</v>
      </c>
      <c r="G3" s="65">
        <v>32.799999999999997</v>
      </c>
      <c r="H3" s="63">
        <v>308</v>
      </c>
      <c r="I3" s="65">
        <v>9.41</v>
      </c>
      <c r="J3" s="66">
        <f t="shared" ref="J3:J34" si="0">MAX(0,(E3-176)*3.6*2)</f>
        <v>180</v>
      </c>
      <c r="K3" s="66">
        <f t="shared" ref="K3:K34" si="1">MAX(0,(F3-295)*2.3*2)</f>
        <v>322</v>
      </c>
      <c r="L3" s="66">
        <f t="shared" ref="L3:L34" si="2">MAX(0,(G3-13.3)*6.8)</f>
        <v>132.59999999999997</v>
      </c>
      <c r="M3" s="66">
        <f t="shared" ref="M3:M34" si="3">MAX(0,(H3-226)*1.6)</f>
        <v>131.20000000000002</v>
      </c>
      <c r="N3" s="66">
        <f t="shared" ref="N3:N34" si="4">MAX(0,(11.4-I3)*54.7)</f>
        <v>108.85300000000002</v>
      </c>
      <c r="O3" s="66">
        <f t="shared" ref="O3:O34" si="5">SUM(J3:N3)</f>
        <v>874.65300000000002</v>
      </c>
      <c r="P3" s="66" t="str">
        <f t="shared" ref="P3:P34" si="6">IF(J3&gt;=2*75,"A",IF(J3&gt;=2*60,"B",IF(J3&gt;=2*50,"C","D")))</f>
        <v>A</v>
      </c>
      <c r="Q3" s="66" t="str">
        <f t="shared" ref="Q3:Q34" si="7">IF(K3&gt;=2*75,"A",IF(K3&gt;=2*60,"B",IF(K3&gt;=2*50,"C","D")))</f>
        <v>A</v>
      </c>
      <c r="R3" s="66" t="str">
        <f t="shared" ref="R3:R34" si="8">IF(L3&gt;=75,"A",IF(L3&gt;=60,"B",IF(L3&gt;=50,"C","D")))</f>
        <v>A</v>
      </c>
      <c r="S3" s="66" t="str">
        <f t="shared" ref="S3:S34" si="9">IF(M3&gt;=75,"A",IF(M3&gt;=60,"B",IF(M3&gt;=50,"C","D")))</f>
        <v>A</v>
      </c>
      <c r="T3" s="66" t="str">
        <f t="shared" ref="T3:T34" si="10">IF(N3&gt;=75,"A",IF(N3&gt;=60,"B",IF(N3&gt;=50,"C","D")))</f>
        <v>A</v>
      </c>
      <c r="U3" s="67" t="str">
        <f t="shared" ref="U3:U34" si="11">IF(O3&gt;=7*75,"A",IF(O3&gt;=7*60,"B",IF(O3&gt;=7*50,"C","D")))</f>
        <v>A</v>
      </c>
      <c r="V3" s="63"/>
    </row>
    <row r="4" spans="1:23" s="4" customFormat="1" x14ac:dyDescent="0.2">
      <c r="A4" s="53">
        <v>2</v>
      </c>
      <c r="B4" s="63" t="s">
        <v>23</v>
      </c>
      <c r="C4" s="63">
        <v>2006</v>
      </c>
      <c r="D4" s="64" t="s">
        <v>93</v>
      </c>
      <c r="E4" s="63">
        <v>204</v>
      </c>
      <c r="F4" s="63">
        <v>362</v>
      </c>
      <c r="G4" s="65">
        <v>33</v>
      </c>
      <c r="H4" s="63">
        <v>304</v>
      </c>
      <c r="I4" s="65">
        <v>9.6999999999999993</v>
      </c>
      <c r="J4" s="66">
        <f t="shared" si="0"/>
        <v>201.6</v>
      </c>
      <c r="K4" s="66">
        <f t="shared" si="1"/>
        <v>308.2</v>
      </c>
      <c r="L4" s="66">
        <f t="shared" si="2"/>
        <v>133.95999999999998</v>
      </c>
      <c r="M4" s="66">
        <f t="shared" si="3"/>
        <v>124.80000000000001</v>
      </c>
      <c r="N4" s="66">
        <f t="shared" si="4"/>
        <v>92.990000000000066</v>
      </c>
      <c r="O4" s="66">
        <f t="shared" si="5"/>
        <v>861.55</v>
      </c>
      <c r="P4" s="66" t="str">
        <f t="shared" si="6"/>
        <v>A</v>
      </c>
      <c r="Q4" s="66" t="str">
        <f t="shared" si="7"/>
        <v>A</v>
      </c>
      <c r="R4" s="66" t="str">
        <f t="shared" si="8"/>
        <v>A</v>
      </c>
      <c r="S4" s="66" t="str">
        <f t="shared" si="9"/>
        <v>A</v>
      </c>
      <c r="T4" s="66" t="str">
        <f t="shared" si="10"/>
        <v>A</v>
      </c>
      <c r="U4" s="67" t="str">
        <f t="shared" si="11"/>
        <v>A</v>
      </c>
      <c r="V4" s="63"/>
    </row>
    <row r="5" spans="1:23" s="4" customFormat="1" x14ac:dyDescent="0.2">
      <c r="A5" s="53">
        <v>3</v>
      </c>
      <c r="B5" s="63" t="s">
        <v>3</v>
      </c>
      <c r="C5" s="63">
        <v>2003</v>
      </c>
      <c r="D5" s="64" t="s">
        <v>92</v>
      </c>
      <c r="E5" s="63">
        <v>198</v>
      </c>
      <c r="F5" s="63">
        <v>355</v>
      </c>
      <c r="G5" s="65">
        <v>33.5</v>
      </c>
      <c r="H5" s="63">
        <v>276</v>
      </c>
      <c r="I5" s="65">
        <v>9.6999999999999993</v>
      </c>
      <c r="J5" s="66">
        <f t="shared" si="0"/>
        <v>158.4</v>
      </c>
      <c r="K5" s="66">
        <f t="shared" si="1"/>
        <v>276</v>
      </c>
      <c r="L5" s="66">
        <f t="shared" si="2"/>
        <v>137.35999999999999</v>
      </c>
      <c r="M5" s="66">
        <f t="shared" si="3"/>
        <v>80</v>
      </c>
      <c r="N5" s="66">
        <f t="shared" si="4"/>
        <v>92.990000000000066</v>
      </c>
      <c r="O5" s="66">
        <f t="shared" si="5"/>
        <v>744.75</v>
      </c>
      <c r="P5" s="66" t="str">
        <f t="shared" si="6"/>
        <v>A</v>
      </c>
      <c r="Q5" s="66" t="str">
        <f t="shared" si="7"/>
        <v>A</v>
      </c>
      <c r="R5" s="66" t="str">
        <f t="shared" si="8"/>
        <v>A</v>
      </c>
      <c r="S5" s="66" t="str">
        <f t="shared" si="9"/>
        <v>A</v>
      </c>
      <c r="T5" s="66" t="str">
        <f t="shared" si="10"/>
        <v>A</v>
      </c>
      <c r="U5" s="67" t="str">
        <f t="shared" si="11"/>
        <v>A</v>
      </c>
      <c r="V5" s="63"/>
    </row>
    <row r="6" spans="1:23" s="4" customFormat="1" x14ac:dyDescent="0.2">
      <c r="A6" s="53">
        <v>4</v>
      </c>
      <c r="B6" s="63" t="s">
        <v>70</v>
      </c>
      <c r="C6" s="63">
        <v>2004</v>
      </c>
      <c r="D6" s="64" t="s">
        <v>0</v>
      </c>
      <c r="E6" s="63">
        <v>198</v>
      </c>
      <c r="F6" s="63">
        <v>351</v>
      </c>
      <c r="G6" s="65">
        <v>25.9</v>
      </c>
      <c r="H6" s="63">
        <v>302</v>
      </c>
      <c r="I6" s="65">
        <v>9.5500000000000007</v>
      </c>
      <c r="J6" s="66">
        <f t="shared" si="0"/>
        <v>158.4</v>
      </c>
      <c r="K6" s="66">
        <f t="shared" si="1"/>
        <v>257.59999999999997</v>
      </c>
      <c r="L6" s="66">
        <f t="shared" si="2"/>
        <v>85.679999999999978</v>
      </c>
      <c r="M6" s="66">
        <f t="shared" si="3"/>
        <v>121.60000000000001</v>
      </c>
      <c r="N6" s="66">
        <f t="shared" si="4"/>
        <v>101.19499999999998</v>
      </c>
      <c r="O6" s="66">
        <f t="shared" si="5"/>
        <v>724.47499999999991</v>
      </c>
      <c r="P6" s="66" t="str">
        <f t="shared" si="6"/>
        <v>A</v>
      </c>
      <c r="Q6" s="66" t="str">
        <f t="shared" si="7"/>
        <v>A</v>
      </c>
      <c r="R6" s="66" t="str">
        <f t="shared" si="8"/>
        <v>A</v>
      </c>
      <c r="S6" s="66" t="str">
        <f t="shared" si="9"/>
        <v>A</v>
      </c>
      <c r="T6" s="66" t="str">
        <f t="shared" si="10"/>
        <v>A</v>
      </c>
      <c r="U6" s="67" t="str">
        <f t="shared" si="11"/>
        <v>A</v>
      </c>
      <c r="V6" s="63"/>
    </row>
    <row r="7" spans="1:23" s="4" customFormat="1" x14ac:dyDescent="0.2">
      <c r="A7" s="53">
        <v>5</v>
      </c>
      <c r="B7" s="63" t="s">
        <v>5</v>
      </c>
      <c r="C7" s="63">
        <v>2004</v>
      </c>
      <c r="D7" s="64" t="s">
        <v>93</v>
      </c>
      <c r="E7" s="63">
        <v>202</v>
      </c>
      <c r="F7" s="63">
        <v>352</v>
      </c>
      <c r="G7" s="65">
        <v>24</v>
      </c>
      <c r="H7" s="63">
        <v>297</v>
      </c>
      <c r="I7" s="65">
        <v>9.8000000000000007</v>
      </c>
      <c r="J7" s="66">
        <f t="shared" si="0"/>
        <v>187.20000000000002</v>
      </c>
      <c r="K7" s="66">
        <f t="shared" si="1"/>
        <v>262.2</v>
      </c>
      <c r="L7" s="66">
        <f t="shared" si="2"/>
        <v>72.759999999999991</v>
      </c>
      <c r="M7" s="66">
        <f t="shared" si="3"/>
        <v>113.60000000000001</v>
      </c>
      <c r="N7" s="66">
        <f t="shared" si="4"/>
        <v>87.519999999999982</v>
      </c>
      <c r="O7" s="66">
        <f t="shared" si="5"/>
        <v>723.28</v>
      </c>
      <c r="P7" s="66" t="str">
        <f t="shared" si="6"/>
        <v>A</v>
      </c>
      <c r="Q7" s="66" t="str">
        <f t="shared" si="7"/>
        <v>A</v>
      </c>
      <c r="R7" s="66" t="str">
        <f t="shared" si="8"/>
        <v>B</v>
      </c>
      <c r="S7" s="66" t="str">
        <f t="shared" si="9"/>
        <v>A</v>
      </c>
      <c r="T7" s="66" t="str">
        <f t="shared" si="10"/>
        <v>A</v>
      </c>
      <c r="U7" s="67" t="str">
        <f t="shared" si="11"/>
        <v>A</v>
      </c>
      <c r="V7" s="63"/>
    </row>
    <row r="8" spans="1:23" s="4" customFormat="1" x14ac:dyDescent="0.2">
      <c r="A8" s="53">
        <v>6</v>
      </c>
      <c r="B8" s="63" t="s">
        <v>164</v>
      </c>
      <c r="C8" s="63">
        <v>2006</v>
      </c>
      <c r="D8" s="64" t="s">
        <v>91</v>
      </c>
      <c r="E8" s="63">
        <v>199</v>
      </c>
      <c r="F8" s="63">
        <v>345</v>
      </c>
      <c r="G8" s="65">
        <v>27.6</v>
      </c>
      <c r="H8" s="63">
        <v>280</v>
      </c>
      <c r="I8" s="65">
        <v>8.9</v>
      </c>
      <c r="J8" s="66">
        <f t="shared" si="0"/>
        <v>165.6</v>
      </c>
      <c r="K8" s="66">
        <f t="shared" si="1"/>
        <v>229.99999999999997</v>
      </c>
      <c r="L8" s="66">
        <f t="shared" si="2"/>
        <v>97.240000000000009</v>
      </c>
      <c r="M8" s="66">
        <f t="shared" si="3"/>
        <v>86.4</v>
      </c>
      <c r="N8" s="66">
        <f t="shared" si="4"/>
        <v>136.75</v>
      </c>
      <c r="O8" s="66">
        <f t="shared" si="5"/>
        <v>715.99</v>
      </c>
      <c r="P8" s="66" t="str">
        <f t="shared" si="6"/>
        <v>A</v>
      </c>
      <c r="Q8" s="66" t="str">
        <f t="shared" si="7"/>
        <v>A</v>
      </c>
      <c r="R8" s="66" t="str">
        <f t="shared" si="8"/>
        <v>A</v>
      </c>
      <c r="S8" s="66" t="str">
        <f t="shared" si="9"/>
        <v>A</v>
      </c>
      <c r="T8" s="66" t="str">
        <f t="shared" si="10"/>
        <v>A</v>
      </c>
      <c r="U8" s="67" t="str">
        <f t="shared" si="11"/>
        <v>A</v>
      </c>
      <c r="V8" s="63"/>
    </row>
    <row r="9" spans="1:23" s="4" customFormat="1" x14ac:dyDescent="0.2">
      <c r="A9" s="53">
        <v>7</v>
      </c>
      <c r="B9" s="63" t="s">
        <v>20</v>
      </c>
      <c r="C9" s="63">
        <v>2003</v>
      </c>
      <c r="D9" s="64" t="s">
        <v>88</v>
      </c>
      <c r="E9" s="63">
        <v>190</v>
      </c>
      <c r="F9" s="63">
        <v>347</v>
      </c>
      <c r="G9" s="65">
        <v>28.1</v>
      </c>
      <c r="H9" s="63">
        <v>295</v>
      </c>
      <c r="I9" s="65">
        <v>8.57</v>
      </c>
      <c r="J9" s="66">
        <f t="shared" si="0"/>
        <v>100.8</v>
      </c>
      <c r="K9" s="66">
        <f t="shared" si="1"/>
        <v>239.2</v>
      </c>
      <c r="L9" s="66">
        <f t="shared" si="2"/>
        <v>100.64</v>
      </c>
      <c r="M9" s="66">
        <f t="shared" si="3"/>
        <v>110.4</v>
      </c>
      <c r="N9" s="66">
        <f t="shared" si="4"/>
        <v>154.80100000000002</v>
      </c>
      <c r="O9" s="66">
        <f t="shared" si="5"/>
        <v>705.84100000000001</v>
      </c>
      <c r="P9" s="66" t="str">
        <f t="shared" si="6"/>
        <v>C</v>
      </c>
      <c r="Q9" s="66" t="str">
        <f t="shared" si="7"/>
        <v>A</v>
      </c>
      <c r="R9" s="66" t="str">
        <f t="shared" si="8"/>
        <v>A</v>
      </c>
      <c r="S9" s="66" t="str">
        <f t="shared" si="9"/>
        <v>A</v>
      </c>
      <c r="T9" s="66" t="str">
        <f t="shared" si="10"/>
        <v>A</v>
      </c>
      <c r="U9" s="67" t="str">
        <f t="shared" si="11"/>
        <v>A</v>
      </c>
      <c r="V9" s="63"/>
    </row>
    <row r="10" spans="1:23" s="4" customFormat="1" x14ac:dyDescent="0.2">
      <c r="A10" s="53">
        <v>8</v>
      </c>
      <c r="B10" s="63" t="s">
        <v>24</v>
      </c>
      <c r="C10" s="63">
        <v>2005</v>
      </c>
      <c r="D10" s="64" t="s">
        <v>93</v>
      </c>
      <c r="E10" s="63">
        <v>200</v>
      </c>
      <c r="F10" s="63">
        <v>349</v>
      </c>
      <c r="G10" s="65">
        <v>28.3</v>
      </c>
      <c r="H10" s="63">
        <v>280</v>
      </c>
      <c r="I10" s="65">
        <v>9.8000000000000007</v>
      </c>
      <c r="J10" s="66">
        <f t="shared" si="0"/>
        <v>172.8</v>
      </c>
      <c r="K10" s="66">
        <f t="shared" si="1"/>
        <v>248.39999999999998</v>
      </c>
      <c r="L10" s="66">
        <f t="shared" si="2"/>
        <v>102</v>
      </c>
      <c r="M10" s="66">
        <f t="shared" si="3"/>
        <v>86.4</v>
      </c>
      <c r="N10" s="66">
        <f t="shared" si="4"/>
        <v>87.519999999999982</v>
      </c>
      <c r="O10" s="66">
        <f t="shared" si="5"/>
        <v>697.12</v>
      </c>
      <c r="P10" s="66" t="str">
        <f t="shared" si="6"/>
        <v>A</v>
      </c>
      <c r="Q10" s="66" t="str">
        <f t="shared" si="7"/>
        <v>A</v>
      </c>
      <c r="R10" s="66" t="str">
        <f t="shared" si="8"/>
        <v>A</v>
      </c>
      <c r="S10" s="66" t="str">
        <f t="shared" si="9"/>
        <v>A</v>
      </c>
      <c r="T10" s="66" t="str">
        <f t="shared" si="10"/>
        <v>A</v>
      </c>
      <c r="U10" s="67" t="str">
        <f t="shared" si="11"/>
        <v>A</v>
      </c>
      <c r="V10" s="64"/>
    </row>
    <row r="11" spans="1:23" s="4" customFormat="1" x14ac:dyDescent="0.2">
      <c r="A11" s="53">
        <v>9</v>
      </c>
      <c r="B11" s="63" t="s">
        <v>172</v>
      </c>
      <c r="C11" s="63">
        <v>2004</v>
      </c>
      <c r="D11" s="64" t="s">
        <v>93</v>
      </c>
      <c r="E11" s="63">
        <v>203</v>
      </c>
      <c r="F11" s="63">
        <v>347</v>
      </c>
      <c r="G11" s="65">
        <v>27.1</v>
      </c>
      <c r="H11" s="63">
        <v>284</v>
      </c>
      <c r="I11" s="65">
        <v>10</v>
      </c>
      <c r="J11" s="66">
        <f t="shared" si="0"/>
        <v>194.4</v>
      </c>
      <c r="K11" s="66">
        <f t="shared" si="1"/>
        <v>239.2</v>
      </c>
      <c r="L11" s="66">
        <f t="shared" si="2"/>
        <v>93.84</v>
      </c>
      <c r="M11" s="66">
        <f t="shared" si="3"/>
        <v>92.800000000000011</v>
      </c>
      <c r="N11" s="66">
        <f t="shared" si="4"/>
        <v>76.580000000000027</v>
      </c>
      <c r="O11" s="66">
        <f t="shared" si="5"/>
        <v>696.82</v>
      </c>
      <c r="P11" s="66" t="str">
        <f t="shared" si="6"/>
        <v>A</v>
      </c>
      <c r="Q11" s="66" t="str">
        <f t="shared" si="7"/>
        <v>A</v>
      </c>
      <c r="R11" s="66" t="str">
        <f t="shared" si="8"/>
        <v>A</v>
      </c>
      <c r="S11" s="66" t="str">
        <f t="shared" si="9"/>
        <v>A</v>
      </c>
      <c r="T11" s="66" t="str">
        <f t="shared" si="10"/>
        <v>A</v>
      </c>
      <c r="U11" s="67" t="str">
        <f t="shared" si="11"/>
        <v>A</v>
      </c>
      <c r="V11" s="64"/>
    </row>
    <row r="12" spans="1:23" s="4" customFormat="1" x14ac:dyDescent="0.2">
      <c r="A12" s="53">
        <v>10</v>
      </c>
      <c r="B12" s="63" t="s">
        <v>183</v>
      </c>
      <c r="C12" s="63">
        <v>2006</v>
      </c>
      <c r="D12" s="64" t="s">
        <v>94</v>
      </c>
      <c r="E12" s="63">
        <v>201</v>
      </c>
      <c r="F12" s="63">
        <v>349</v>
      </c>
      <c r="G12" s="65">
        <v>25.7</v>
      </c>
      <c r="H12" s="63">
        <v>292</v>
      </c>
      <c r="I12" s="65">
        <v>9.98</v>
      </c>
      <c r="J12" s="66">
        <f t="shared" si="0"/>
        <v>180</v>
      </c>
      <c r="K12" s="66">
        <f t="shared" si="1"/>
        <v>248.39999999999998</v>
      </c>
      <c r="L12" s="66">
        <f t="shared" si="2"/>
        <v>84.32</v>
      </c>
      <c r="M12" s="66">
        <f t="shared" si="3"/>
        <v>105.60000000000001</v>
      </c>
      <c r="N12" s="66">
        <f t="shared" si="4"/>
        <v>77.674000000000007</v>
      </c>
      <c r="O12" s="66">
        <f t="shared" si="5"/>
        <v>695.99400000000003</v>
      </c>
      <c r="P12" s="66" t="str">
        <f t="shared" si="6"/>
        <v>A</v>
      </c>
      <c r="Q12" s="66" t="str">
        <f t="shared" si="7"/>
        <v>A</v>
      </c>
      <c r="R12" s="66" t="str">
        <f t="shared" si="8"/>
        <v>A</v>
      </c>
      <c r="S12" s="66" t="str">
        <f t="shared" si="9"/>
        <v>A</v>
      </c>
      <c r="T12" s="66" t="str">
        <f t="shared" si="10"/>
        <v>A</v>
      </c>
      <c r="U12" s="67" t="str">
        <f t="shared" si="11"/>
        <v>A</v>
      </c>
      <c r="V12" s="64"/>
      <c r="W12" s="4" t="s">
        <v>198</v>
      </c>
    </row>
    <row r="13" spans="1:23" s="4" customFormat="1" x14ac:dyDescent="0.2">
      <c r="A13" s="53">
        <v>11</v>
      </c>
      <c r="B13" s="63" t="s">
        <v>52</v>
      </c>
      <c r="C13" s="63">
        <v>2004</v>
      </c>
      <c r="D13" s="64" t="s">
        <v>0</v>
      </c>
      <c r="E13" s="63">
        <v>193</v>
      </c>
      <c r="F13" s="63">
        <v>345</v>
      </c>
      <c r="G13" s="65">
        <v>32.4</v>
      </c>
      <c r="H13" s="63">
        <v>299</v>
      </c>
      <c r="I13" s="65">
        <v>9.68</v>
      </c>
      <c r="J13" s="66">
        <f t="shared" si="0"/>
        <v>122.4</v>
      </c>
      <c r="K13" s="66">
        <f t="shared" si="1"/>
        <v>229.99999999999997</v>
      </c>
      <c r="L13" s="66">
        <f t="shared" si="2"/>
        <v>129.88</v>
      </c>
      <c r="M13" s="66">
        <f t="shared" si="3"/>
        <v>116.80000000000001</v>
      </c>
      <c r="N13" s="66">
        <f t="shared" si="4"/>
        <v>94.084000000000046</v>
      </c>
      <c r="O13" s="66">
        <f t="shared" si="5"/>
        <v>693.16399999999999</v>
      </c>
      <c r="P13" s="66" t="str">
        <f t="shared" si="6"/>
        <v>B</v>
      </c>
      <c r="Q13" s="66" t="str">
        <f t="shared" si="7"/>
        <v>A</v>
      </c>
      <c r="R13" s="66" t="str">
        <f t="shared" si="8"/>
        <v>A</v>
      </c>
      <c r="S13" s="66" t="str">
        <f t="shared" si="9"/>
        <v>A</v>
      </c>
      <c r="T13" s="66" t="str">
        <f t="shared" si="10"/>
        <v>A</v>
      </c>
      <c r="U13" s="67" t="str">
        <f t="shared" si="11"/>
        <v>A</v>
      </c>
      <c r="V13" s="64"/>
    </row>
    <row r="14" spans="1:23" s="4" customFormat="1" x14ac:dyDescent="0.2">
      <c r="A14" s="53">
        <v>12</v>
      </c>
      <c r="B14" s="63" t="s">
        <v>151</v>
      </c>
      <c r="C14" s="63">
        <v>2005</v>
      </c>
      <c r="D14" s="64" t="s">
        <v>89</v>
      </c>
      <c r="E14" s="63">
        <v>202</v>
      </c>
      <c r="F14" s="63">
        <v>349</v>
      </c>
      <c r="G14" s="65">
        <v>23.6</v>
      </c>
      <c r="H14" s="63">
        <v>278</v>
      </c>
      <c r="I14" s="65">
        <v>9.81</v>
      </c>
      <c r="J14" s="66">
        <f t="shared" si="0"/>
        <v>187.20000000000002</v>
      </c>
      <c r="K14" s="66">
        <f t="shared" si="1"/>
        <v>248.39999999999998</v>
      </c>
      <c r="L14" s="66">
        <f t="shared" si="2"/>
        <v>70.040000000000006</v>
      </c>
      <c r="M14" s="66">
        <f t="shared" si="3"/>
        <v>83.2</v>
      </c>
      <c r="N14" s="66">
        <f t="shared" si="4"/>
        <v>86.972999999999999</v>
      </c>
      <c r="O14" s="66">
        <f t="shared" si="5"/>
        <v>675.81299999999999</v>
      </c>
      <c r="P14" s="66" t="str">
        <f t="shared" si="6"/>
        <v>A</v>
      </c>
      <c r="Q14" s="66" t="str">
        <f t="shared" si="7"/>
        <v>A</v>
      </c>
      <c r="R14" s="66" t="str">
        <f t="shared" si="8"/>
        <v>B</v>
      </c>
      <c r="S14" s="66" t="str">
        <f t="shared" si="9"/>
        <v>A</v>
      </c>
      <c r="T14" s="66" t="str">
        <f t="shared" si="10"/>
        <v>A</v>
      </c>
      <c r="U14" s="67" t="str">
        <f t="shared" si="11"/>
        <v>A</v>
      </c>
      <c r="V14" s="64"/>
    </row>
    <row r="15" spans="1:23" s="4" customFormat="1" x14ac:dyDescent="0.2">
      <c r="A15" s="53">
        <v>13</v>
      </c>
      <c r="B15" s="63" t="s">
        <v>163</v>
      </c>
      <c r="C15" s="63">
        <v>2004</v>
      </c>
      <c r="D15" s="64" t="s">
        <v>0</v>
      </c>
      <c r="E15" s="63">
        <v>193</v>
      </c>
      <c r="F15" s="63">
        <v>343</v>
      </c>
      <c r="G15" s="65">
        <v>31.4</v>
      </c>
      <c r="H15" s="63">
        <v>279</v>
      </c>
      <c r="I15" s="65">
        <v>9.16</v>
      </c>
      <c r="J15" s="66">
        <f t="shared" si="0"/>
        <v>122.4</v>
      </c>
      <c r="K15" s="66">
        <f t="shared" si="1"/>
        <v>220.79999999999998</v>
      </c>
      <c r="L15" s="66">
        <f t="shared" si="2"/>
        <v>123.07999999999998</v>
      </c>
      <c r="M15" s="66">
        <f t="shared" si="3"/>
        <v>84.800000000000011</v>
      </c>
      <c r="N15" s="66">
        <f t="shared" si="4"/>
        <v>122.52800000000002</v>
      </c>
      <c r="O15" s="66">
        <f t="shared" si="5"/>
        <v>673.60799999999995</v>
      </c>
      <c r="P15" s="66" t="str">
        <f t="shared" si="6"/>
        <v>B</v>
      </c>
      <c r="Q15" s="66" t="str">
        <f t="shared" si="7"/>
        <v>A</v>
      </c>
      <c r="R15" s="66" t="str">
        <f t="shared" si="8"/>
        <v>A</v>
      </c>
      <c r="S15" s="66" t="str">
        <f t="shared" si="9"/>
        <v>A</v>
      </c>
      <c r="T15" s="66" t="str">
        <f t="shared" si="10"/>
        <v>A</v>
      </c>
      <c r="U15" s="67" t="str">
        <f t="shared" si="11"/>
        <v>A</v>
      </c>
      <c r="V15" s="64"/>
    </row>
    <row r="16" spans="1:23" s="4" customFormat="1" x14ac:dyDescent="0.2">
      <c r="A16" s="53">
        <v>14</v>
      </c>
      <c r="B16" s="63" t="s">
        <v>11</v>
      </c>
      <c r="C16" s="63">
        <v>2005</v>
      </c>
      <c r="D16" s="64" t="s">
        <v>173</v>
      </c>
      <c r="E16" s="63">
        <v>210</v>
      </c>
      <c r="F16" s="63">
        <v>349</v>
      </c>
      <c r="G16" s="65">
        <v>21</v>
      </c>
      <c r="H16" s="63">
        <v>261</v>
      </c>
      <c r="I16" s="65">
        <v>10.11</v>
      </c>
      <c r="J16" s="66">
        <f t="shared" si="0"/>
        <v>244.8</v>
      </c>
      <c r="K16" s="66">
        <f t="shared" si="1"/>
        <v>248.39999999999998</v>
      </c>
      <c r="L16" s="66">
        <f t="shared" si="2"/>
        <v>52.359999999999992</v>
      </c>
      <c r="M16" s="66">
        <f t="shared" si="3"/>
        <v>56</v>
      </c>
      <c r="N16" s="66">
        <f t="shared" si="4"/>
        <v>70.563000000000059</v>
      </c>
      <c r="O16" s="66">
        <f t="shared" si="5"/>
        <v>672.12300000000005</v>
      </c>
      <c r="P16" s="66" t="str">
        <f t="shared" si="6"/>
        <v>A</v>
      </c>
      <c r="Q16" s="66" t="str">
        <f t="shared" si="7"/>
        <v>A</v>
      </c>
      <c r="R16" s="66" t="str">
        <f t="shared" si="8"/>
        <v>C</v>
      </c>
      <c r="S16" s="66" t="str">
        <f t="shared" si="9"/>
        <v>C</v>
      </c>
      <c r="T16" s="66" t="str">
        <f t="shared" si="10"/>
        <v>B</v>
      </c>
      <c r="U16" s="67" t="str">
        <f t="shared" si="11"/>
        <v>A</v>
      </c>
      <c r="V16" s="64"/>
    </row>
    <row r="17" spans="1:22" s="4" customFormat="1" x14ac:dyDescent="0.2">
      <c r="A17" s="53">
        <v>15</v>
      </c>
      <c r="B17" s="63" t="s">
        <v>50</v>
      </c>
      <c r="C17" s="63">
        <v>2004</v>
      </c>
      <c r="D17" s="64" t="s">
        <v>0</v>
      </c>
      <c r="E17" s="63">
        <v>195</v>
      </c>
      <c r="F17" s="63">
        <v>343</v>
      </c>
      <c r="G17" s="65">
        <v>34.1</v>
      </c>
      <c r="H17" s="63">
        <v>285</v>
      </c>
      <c r="I17" s="65">
        <v>10.02</v>
      </c>
      <c r="J17" s="66">
        <f t="shared" si="0"/>
        <v>136.80000000000001</v>
      </c>
      <c r="K17" s="66">
        <f t="shared" si="1"/>
        <v>220.79999999999998</v>
      </c>
      <c r="L17" s="66">
        <f t="shared" si="2"/>
        <v>141.44</v>
      </c>
      <c r="M17" s="66">
        <f t="shared" si="3"/>
        <v>94.4</v>
      </c>
      <c r="N17" s="66">
        <f t="shared" si="4"/>
        <v>75.486000000000047</v>
      </c>
      <c r="O17" s="66">
        <f t="shared" si="5"/>
        <v>668.92600000000016</v>
      </c>
      <c r="P17" s="66" t="str">
        <f t="shared" si="6"/>
        <v>B</v>
      </c>
      <c r="Q17" s="66" t="str">
        <f t="shared" si="7"/>
        <v>A</v>
      </c>
      <c r="R17" s="66" t="str">
        <f t="shared" si="8"/>
        <v>A</v>
      </c>
      <c r="S17" s="66" t="str">
        <f t="shared" si="9"/>
        <v>A</v>
      </c>
      <c r="T17" s="66" t="str">
        <f t="shared" si="10"/>
        <v>A</v>
      </c>
      <c r="U17" s="67" t="str">
        <f t="shared" si="11"/>
        <v>A</v>
      </c>
      <c r="V17" s="64"/>
    </row>
    <row r="18" spans="1:22" s="4" customFormat="1" x14ac:dyDescent="0.2">
      <c r="A18" s="53">
        <v>16</v>
      </c>
      <c r="B18" s="63" t="s">
        <v>2</v>
      </c>
      <c r="C18" s="63">
        <v>2003</v>
      </c>
      <c r="D18" s="64" t="s">
        <v>92</v>
      </c>
      <c r="E18" s="63">
        <v>198</v>
      </c>
      <c r="F18" s="63">
        <v>345</v>
      </c>
      <c r="G18" s="65">
        <v>25.7</v>
      </c>
      <c r="H18" s="63">
        <v>285</v>
      </c>
      <c r="I18" s="65">
        <v>9.6</v>
      </c>
      <c r="J18" s="66">
        <f t="shared" si="0"/>
        <v>158.4</v>
      </c>
      <c r="K18" s="66">
        <f t="shared" si="1"/>
        <v>229.99999999999997</v>
      </c>
      <c r="L18" s="66">
        <f t="shared" si="2"/>
        <v>84.32</v>
      </c>
      <c r="M18" s="66">
        <f t="shared" si="3"/>
        <v>94.4</v>
      </c>
      <c r="N18" s="66">
        <f t="shared" si="4"/>
        <v>98.460000000000051</v>
      </c>
      <c r="O18" s="66">
        <f t="shared" si="5"/>
        <v>665.58</v>
      </c>
      <c r="P18" s="66" t="str">
        <f t="shared" si="6"/>
        <v>A</v>
      </c>
      <c r="Q18" s="66" t="str">
        <f t="shared" si="7"/>
        <v>A</v>
      </c>
      <c r="R18" s="66" t="str">
        <f t="shared" si="8"/>
        <v>A</v>
      </c>
      <c r="S18" s="66" t="str">
        <f t="shared" si="9"/>
        <v>A</v>
      </c>
      <c r="T18" s="66" t="str">
        <f t="shared" si="10"/>
        <v>A</v>
      </c>
      <c r="U18" s="67" t="str">
        <f t="shared" si="11"/>
        <v>A</v>
      </c>
      <c r="V18" s="64"/>
    </row>
    <row r="19" spans="1:22" s="4" customFormat="1" x14ac:dyDescent="0.2">
      <c r="A19" s="53">
        <v>17</v>
      </c>
      <c r="B19" s="63" t="s">
        <v>171</v>
      </c>
      <c r="C19" s="63">
        <v>2003</v>
      </c>
      <c r="D19" s="64" t="s">
        <v>93</v>
      </c>
      <c r="E19" s="63">
        <v>198</v>
      </c>
      <c r="F19" s="63">
        <v>341</v>
      </c>
      <c r="G19" s="65">
        <v>29.7</v>
      </c>
      <c r="H19" s="63">
        <v>281</v>
      </c>
      <c r="I19" s="65">
        <v>9.8000000000000007</v>
      </c>
      <c r="J19" s="66">
        <f t="shared" si="0"/>
        <v>158.4</v>
      </c>
      <c r="K19" s="66">
        <f t="shared" si="1"/>
        <v>211.6</v>
      </c>
      <c r="L19" s="66">
        <f t="shared" si="2"/>
        <v>111.51999999999998</v>
      </c>
      <c r="M19" s="66">
        <f t="shared" si="3"/>
        <v>88</v>
      </c>
      <c r="N19" s="66">
        <f t="shared" si="4"/>
        <v>87.519999999999982</v>
      </c>
      <c r="O19" s="66">
        <f t="shared" si="5"/>
        <v>657.04</v>
      </c>
      <c r="P19" s="66" t="str">
        <f t="shared" si="6"/>
        <v>A</v>
      </c>
      <c r="Q19" s="66" t="str">
        <f t="shared" si="7"/>
        <v>A</v>
      </c>
      <c r="R19" s="66" t="str">
        <f t="shared" si="8"/>
        <v>A</v>
      </c>
      <c r="S19" s="66" t="str">
        <f t="shared" si="9"/>
        <v>A</v>
      </c>
      <c r="T19" s="66" t="str">
        <f t="shared" si="10"/>
        <v>A</v>
      </c>
      <c r="U19" s="67" t="str">
        <f t="shared" si="11"/>
        <v>A</v>
      </c>
      <c r="V19" s="64"/>
    </row>
    <row r="20" spans="1:22" s="4" customFormat="1" x14ac:dyDescent="0.2">
      <c r="A20" s="53">
        <v>18</v>
      </c>
      <c r="B20" s="63" t="s">
        <v>128</v>
      </c>
      <c r="C20" s="63">
        <v>2004</v>
      </c>
      <c r="D20" s="64" t="s">
        <v>126</v>
      </c>
      <c r="E20" s="63">
        <v>190</v>
      </c>
      <c r="F20" s="63">
        <v>345</v>
      </c>
      <c r="G20" s="65">
        <v>26.5</v>
      </c>
      <c r="H20" s="63">
        <v>295</v>
      </c>
      <c r="I20" s="65">
        <v>9.11</v>
      </c>
      <c r="J20" s="66">
        <f t="shared" si="0"/>
        <v>100.8</v>
      </c>
      <c r="K20" s="66">
        <f t="shared" si="1"/>
        <v>229.99999999999997</v>
      </c>
      <c r="L20" s="66">
        <f t="shared" si="2"/>
        <v>89.759999999999991</v>
      </c>
      <c r="M20" s="66">
        <f t="shared" si="3"/>
        <v>110.4</v>
      </c>
      <c r="N20" s="66">
        <f t="shared" si="4"/>
        <v>125.26300000000006</v>
      </c>
      <c r="O20" s="66">
        <f t="shared" si="5"/>
        <v>656.22299999999996</v>
      </c>
      <c r="P20" s="66" t="str">
        <f t="shared" si="6"/>
        <v>C</v>
      </c>
      <c r="Q20" s="66" t="str">
        <f t="shared" si="7"/>
        <v>A</v>
      </c>
      <c r="R20" s="66" t="str">
        <f t="shared" si="8"/>
        <v>A</v>
      </c>
      <c r="S20" s="66" t="str">
        <f t="shared" si="9"/>
        <v>A</v>
      </c>
      <c r="T20" s="66" t="str">
        <f t="shared" si="10"/>
        <v>A</v>
      </c>
      <c r="U20" s="67" t="str">
        <f t="shared" si="11"/>
        <v>A</v>
      </c>
      <c r="V20" s="64"/>
    </row>
    <row r="21" spans="1:22" s="4" customFormat="1" x14ac:dyDescent="0.2">
      <c r="A21" s="53">
        <v>19</v>
      </c>
      <c r="B21" s="63" t="s">
        <v>16</v>
      </c>
      <c r="C21" s="63">
        <v>2004</v>
      </c>
      <c r="D21" s="64" t="s">
        <v>89</v>
      </c>
      <c r="E21" s="63">
        <v>198</v>
      </c>
      <c r="F21" s="63">
        <v>337</v>
      </c>
      <c r="G21" s="65">
        <v>34.5</v>
      </c>
      <c r="H21" s="63">
        <v>275</v>
      </c>
      <c r="I21" s="65">
        <v>9.94</v>
      </c>
      <c r="J21" s="66">
        <f t="shared" si="0"/>
        <v>158.4</v>
      </c>
      <c r="K21" s="66">
        <f t="shared" si="1"/>
        <v>193.2</v>
      </c>
      <c r="L21" s="66">
        <f t="shared" si="2"/>
        <v>144.16</v>
      </c>
      <c r="M21" s="66">
        <f t="shared" si="3"/>
        <v>78.400000000000006</v>
      </c>
      <c r="N21" s="66">
        <f t="shared" si="4"/>
        <v>79.862000000000052</v>
      </c>
      <c r="O21" s="66">
        <f t="shared" si="5"/>
        <v>654.02200000000005</v>
      </c>
      <c r="P21" s="66" t="str">
        <f t="shared" si="6"/>
        <v>A</v>
      </c>
      <c r="Q21" s="66" t="str">
        <f t="shared" si="7"/>
        <v>A</v>
      </c>
      <c r="R21" s="66" t="str">
        <f t="shared" si="8"/>
        <v>A</v>
      </c>
      <c r="S21" s="66" t="str">
        <f t="shared" si="9"/>
        <v>A</v>
      </c>
      <c r="T21" s="66" t="str">
        <f t="shared" si="10"/>
        <v>A</v>
      </c>
      <c r="U21" s="67" t="str">
        <f t="shared" si="11"/>
        <v>A</v>
      </c>
      <c r="V21" s="64"/>
    </row>
    <row r="22" spans="1:22" s="4" customFormat="1" x14ac:dyDescent="0.2">
      <c r="A22" s="53">
        <v>20</v>
      </c>
      <c r="B22" s="63" t="s">
        <v>150</v>
      </c>
      <c r="C22" s="63">
        <v>2003</v>
      </c>
      <c r="D22" s="64" t="s">
        <v>89</v>
      </c>
      <c r="E22" s="63">
        <v>198</v>
      </c>
      <c r="F22" s="63">
        <v>345</v>
      </c>
      <c r="G22" s="65">
        <v>25.1</v>
      </c>
      <c r="H22" s="63">
        <v>285</v>
      </c>
      <c r="I22" s="65">
        <v>9.8000000000000007</v>
      </c>
      <c r="J22" s="66">
        <f t="shared" si="0"/>
        <v>158.4</v>
      </c>
      <c r="K22" s="66">
        <f t="shared" si="1"/>
        <v>229.99999999999997</v>
      </c>
      <c r="L22" s="66">
        <f t="shared" si="2"/>
        <v>80.240000000000009</v>
      </c>
      <c r="M22" s="66">
        <f t="shared" si="3"/>
        <v>94.4</v>
      </c>
      <c r="N22" s="66">
        <f t="shared" si="4"/>
        <v>87.519999999999982</v>
      </c>
      <c r="O22" s="66">
        <f t="shared" si="5"/>
        <v>650.55999999999995</v>
      </c>
      <c r="P22" s="66" t="str">
        <f t="shared" si="6"/>
        <v>A</v>
      </c>
      <c r="Q22" s="66" t="str">
        <f t="shared" si="7"/>
        <v>A</v>
      </c>
      <c r="R22" s="66" t="str">
        <f t="shared" si="8"/>
        <v>A</v>
      </c>
      <c r="S22" s="66" t="str">
        <f t="shared" si="9"/>
        <v>A</v>
      </c>
      <c r="T22" s="66" t="str">
        <f t="shared" si="10"/>
        <v>A</v>
      </c>
      <c r="U22" s="67" t="str">
        <f t="shared" si="11"/>
        <v>A</v>
      </c>
      <c r="V22" s="64"/>
    </row>
    <row r="23" spans="1:22" s="4" customFormat="1" x14ac:dyDescent="0.2">
      <c r="A23" s="53">
        <v>21</v>
      </c>
      <c r="B23" s="63" t="s">
        <v>32</v>
      </c>
      <c r="C23" s="63">
        <v>2005</v>
      </c>
      <c r="D23" s="64" t="s">
        <v>92</v>
      </c>
      <c r="E23" s="63">
        <v>196</v>
      </c>
      <c r="F23" s="63">
        <v>345</v>
      </c>
      <c r="G23" s="65">
        <v>27.5</v>
      </c>
      <c r="H23" s="63">
        <v>277</v>
      </c>
      <c r="I23" s="65">
        <v>9.6999999999999993</v>
      </c>
      <c r="J23" s="66">
        <f t="shared" si="0"/>
        <v>144</v>
      </c>
      <c r="K23" s="66">
        <f t="shared" si="1"/>
        <v>229.99999999999997</v>
      </c>
      <c r="L23" s="66">
        <f t="shared" si="2"/>
        <v>96.559999999999988</v>
      </c>
      <c r="M23" s="66">
        <f t="shared" si="3"/>
        <v>81.600000000000009</v>
      </c>
      <c r="N23" s="66">
        <f t="shared" si="4"/>
        <v>92.990000000000066</v>
      </c>
      <c r="O23" s="66">
        <f t="shared" si="5"/>
        <v>645.15000000000009</v>
      </c>
      <c r="P23" s="66" t="str">
        <f t="shared" si="6"/>
        <v>B</v>
      </c>
      <c r="Q23" s="66" t="str">
        <f t="shared" si="7"/>
        <v>A</v>
      </c>
      <c r="R23" s="66" t="str">
        <f t="shared" si="8"/>
        <v>A</v>
      </c>
      <c r="S23" s="66" t="str">
        <f t="shared" si="9"/>
        <v>A</v>
      </c>
      <c r="T23" s="66" t="str">
        <f t="shared" si="10"/>
        <v>A</v>
      </c>
      <c r="U23" s="67" t="str">
        <f t="shared" si="11"/>
        <v>A</v>
      </c>
      <c r="V23" s="64"/>
    </row>
    <row r="24" spans="1:22" s="4" customFormat="1" x14ac:dyDescent="0.2">
      <c r="A24" s="53">
        <v>22</v>
      </c>
      <c r="B24" s="63" t="s">
        <v>194</v>
      </c>
      <c r="C24" s="63">
        <v>2004</v>
      </c>
      <c r="D24" s="64" t="s">
        <v>97</v>
      </c>
      <c r="E24" s="63">
        <v>191</v>
      </c>
      <c r="F24" s="63">
        <v>343</v>
      </c>
      <c r="G24" s="65">
        <v>29.3</v>
      </c>
      <c r="H24" s="63">
        <v>290</v>
      </c>
      <c r="I24" s="65">
        <v>9.59</v>
      </c>
      <c r="J24" s="66">
        <f t="shared" si="0"/>
        <v>108</v>
      </c>
      <c r="K24" s="66">
        <f t="shared" si="1"/>
        <v>220.79999999999998</v>
      </c>
      <c r="L24" s="66">
        <f t="shared" si="2"/>
        <v>108.8</v>
      </c>
      <c r="M24" s="66">
        <f t="shared" si="3"/>
        <v>102.4</v>
      </c>
      <c r="N24" s="66">
        <f t="shared" si="4"/>
        <v>99.007000000000033</v>
      </c>
      <c r="O24" s="66">
        <f t="shared" si="5"/>
        <v>639.00700000000006</v>
      </c>
      <c r="P24" s="66" t="str">
        <f t="shared" si="6"/>
        <v>C</v>
      </c>
      <c r="Q24" s="66" t="str">
        <f t="shared" si="7"/>
        <v>A</v>
      </c>
      <c r="R24" s="66" t="str">
        <f t="shared" si="8"/>
        <v>A</v>
      </c>
      <c r="S24" s="66" t="str">
        <f t="shared" si="9"/>
        <v>A</v>
      </c>
      <c r="T24" s="66" t="str">
        <f t="shared" si="10"/>
        <v>A</v>
      </c>
      <c r="U24" s="67" t="str">
        <f t="shared" si="11"/>
        <v>A</v>
      </c>
      <c r="V24" s="64"/>
    </row>
    <row r="25" spans="1:22" s="4" customFormat="1" x14ac:dyDescent="0.2">
      <c r="A25" s="53">
        <v>23</v>
      </c>
      <c r="B25" s="63" t="s">
        <v>31</v>
      </c>
      <c r="C25" s="63">
        <v>2006</v>
      </c>
      <c r="D25" s="64" t="s">
        <v>92</v>
      </c>
      <c r="E25" s="63">
        <v>198</v>
      </c>
      <c r="F25" s="63">
        <v>345</v>
      </c>
      <c r="G25" s="65">
        <v>34</v>
      </c>
      <c r="H25" s="63">
        <v>246</v>
      </c>
      <c r="I25" s="65">
        <v>10</v>
      </c>
      <c r="J25" s="66">
        <f t="shared" si="0"/>
        <v>158.4</v>
      </c>
      <c r="K25" s="66">
        <f t="shared" si="1"/>
        <v>229.99999999999997</v>
      </c>
      <c r="L25" s="66">
        <f t="shared" si="2"/>
        <v>140.76</v>
      </c>
      <c r="M25" s="66">
        <f t="shared" si="3"/>
        <v>32</v>
      </c>
      <c r="N25" s="66">
        <f t="shared" si="4"/>
        <v>76.580000000000027</v>
      </c>
      <c r="O25" s="66">
        <f t="shared" si="5"/>
        <v>637.74</v>
      </c>
      <c r="P25" s="66" t="str">
        <f t="shared" si="6"/>
        <v>A</v>
      </c>
      <c r="Q25" s="66" t="str">
        <f t="shared" si="7"/>
        <v>A</v>
      </c>
      <c r="R25" s="66" t="str">
        <f t="shared" si="8"/>
        <v>A</v>
      </c>
      <c r="S25" s="66" t="str">
        <f t="shared" si="9"/>
        <v>D</v>
      </c>
      <c r="T25" s="66" t="str">
        <f t="shared" si="10"/>
        <v>A</v>
      </c>
      <c r="U25" s="67" t="str">
        <f t="shared" si="11"/>
        <v>A</v>
      </c>
      <c r="V25" s="64"/>
    </row>
    <row r="26" spans="1:22" s="4" customFormat="1" x14ac:dyDescent="0.2">
      <c r="A26" s="53">
        <v>24</v>
      </c>
      <c r="B26" s="63" t="s">
        <v>21</v>
      </c>
      <c r="C26" s="63">
        <v>2003</v>
      </c>
      <c r="D26" s="64" t="s">
        <v>173</v>
      </c>
      <c r="E26" s="63">
        <v>194</v>
      </c>
      <c r="F26" s="63">
        <v>339</v>
      </c>
      <c r="G26" s="65">
        <v>27</v>
      </c>
      <c r="H26" s="63">
        <v>295</v>
      </c>
      <c r="I26" s="65">
        <v>9.64</v>
      </c>
      <c r="J26" s="66">
        <f t="shared" si="0"/>
        <v>129.6</v>
      </c>
      <c r="K26" s="66">
        <f t="shared" si="1"/>
        <v>202.39999999999998</v>
      </c>
      <c r="L26" s="66">
        <f t="shared" si="2"/>
        <v>93.16</v>
      </c>
      <c r="M26" s="66">
        <f t="shared" si="3"/>
        <v>110.4</v>
      </c>
      <c r="N26" s="66">
        <f t="shared" si="4"/>
        <v>96.271999999999991</v>
      </c>
      <c r="O26" s="66">
        <f t="shared" si="5"/>
        <v>631.83199999999988</v>
      </c>
      <c r="P26" s="66" t="str">
        <f t="shared" si="6"/>
        <v>B</v>
      </c>
      <c r="Q26" s="66" t="str">
        <f t="shared" si="7"/>
        <v>A</v>
      </c>
      <c r="R26" s="66" t="str">
        <f t="shared" si="8"/>
        <v>A</v>
      </c>
      <c r="S26" s="66" t="str">
        <f t="shared" si="9"/>
        <v>A</v>
      </c>
      <c r="T26" s="66" t="str">
        <f t="shared" si="10"/>
        <v>A</v>
      </c>
      <c r="U26" s="67" t="str">
        <f t="shared" si="11"/>
        <v>A</v>
      </c>
      <c r="V26" s="64"/>
    </row>
    <row r="27" spans="1:22" s="4" customFormat="1" x14ac:dyDescent="0.2">
      <c r="A27" s="53">
        <v>25</v>
      </c>
      <c r="B27" s="63" t="s">
        <v>79</v>
      </c>
      <c r="C27" s="63">
        <v>2007</v>
      </c>
      <c r="D27" s="64" t="s">
        <v>94</v>
      </c>
      <c r="E27" s="63">
        <v>202</v>
      </c>
      <c r="F27" s="63">
        <v>339</v>
      </c>
      <c r="G27" s="65">
        <v>20.5</v>
      </c>
      <c r="H27" s="63">
        <v>271</v>
      </c>
      <c r="I27" s="65">
        <v>9.25</v>
      </c>
      <c r="J27" s="66">
        <f t="shared" si="0"/>
        <v>187.20000000000002</v>
      </c>
      <c r="K27" s="66">
        <f t="shared" si="1"/>
        <v>202.39999999999998</v>
      </c>
      <c r="L27" s="66">
        <f t="shared" si="2"/>
        <v>48.959999999999994</v>
      </c>
      <c r="M27" s="66">
        <f t="shared" si="3"/>
        <v>72</v>
      </c>
      <c r="N27" s="66">
        <f t="shared" si="4"/>
        <v>117.60500000000003</v>
      </c>
      <c r="O27" s="66">
        <f t="shared" si="5"/>
        <v>628.16500000000008</v>
      </c>
      <c r="P27" s="66" t="str">
        <f t="shared" si="6"/>
        <v>A</v>
      </c>
      <c r="Q27" s="66" t="str">
        <f t="shared" si="7"/>
        <v>A</v>
      </c>
      <c r="R27" s="66" t="str">
        <f t="shared" si="8"/>
        <v>D</v>
      </c>
      <c r="S27" s="66" t="str">
        <f t="shared" si="9"/>
        <v>B</v>
      </c>
      <c r="T27" s="66" t="str">
        <f t="shared" si="10"/>
        <v>A</v>
      </c>
      <c r="U27" s="67" t="str">
        <f t="shared" si="11"/>
        <v>A</v>
      </c>
      <c r="V27" s="64"/>
    </row>
    <row r="28" spans="1:22" s="4" customFormat="1" x14ac:dyDescent="0.2">
      <c r="A28" s="53">
        <v>26</v>
      </c>
      <c r="B28" s="63" t="s">
        <v>61</v>
      </c>
      <c r="C28" s="63">
        <v>2004</v>
      </c>
      <c r="D28" s="64" t="s">
        <v>95</v>
      </c>
      <c r="E28" s="63">
        <v>189</v>
      </c>
      <c r="F28" s="63">
        <v>337</v>
      </c>
      <c r="G28" s="65">
        <v>27.8</v>
      </c>
      <c r="H28" s="63">
        <v>292</v>
      </c>
      <c r="I28" s="65">
        <v>9.1999999999999993</v>
      </c>
      <c r="J28" s="66">
        <f t="shared" si="0"/>
        <v>93.600000000000009</v>
      </c>
      <c r="K28" s="66">
        <f t="shared" si="1"/>
        <v>193.2</v>
      </c>
      <c r="L28" s="66">
        <f t="shared" si="2"/>
        <v>98.6</v>
      </c>
      <c r="M28" s="66">
        <f t="shared" si="3"/>
        <v>105.60000000000001</v>
      </c>
      <c r="N28" s="66">
        <f t="shared" si="4"/>
        <v>120.34000000000006</v>
      </c>
      <c r="O28" s="66">
        <f t="shared" si="5"/>
        <v>611.34</v>
      </c>
      <c r="P28" s="66" t="str">
        <f t="shared" si="6"/>
        <v>D</v>
      </c>
      <c r="Q28" s="66" t="str">
        <f t="shared" si="7"/>
        <v>A</v>
      </c>
      <c r="R28" s="66" t="str">
        <f t="shared" si="8"/>
        <v>A</v>
      </c>
      <c r="S28" s="66" t="str">
        <f t="shared" si="9"/>
        <v>A</v>
      </c>
      <c r="T28" s="66" t="str">
        <f t="shared" si="10"/>
        <v>A</v>
      </c>
      <c r="U28" s="67" t="str">
        <f t="shared" si="11"/>
        <v>A</v>
      </c>
      <c r="V28" s="64"/>
    </row>
    <row r="29" spans="1:22" s="4" customFormat="1" x14ac:dyDescent="0.2">
      <c r="A29" s="53">
        <v>27</v>
      </c>
      <c r="B29" s="63" t="s">
        <v>74</v>
      </c>
      <c r="C29" s="63">
        <v>2006</v>
      </c>
      <c r="D29" s="64" t="s">
        <v>93</v>
      </c>
      <c r="E29" s="63">
        <v>197</v>
      </c>
      <c r="F29" s="63">
        <v>345</v>
      </c>
      <c r="G29" s="65">
        <v>26.6</v>
      </c>
      <c r="H29" s="63">
        <v>277</v>
      </c>
      <c r="I29" s="65">
        <v>10.4</v>
      </c>
      <c r="J29" s="66">
        <f t="shared" si="0"/>
        <v>151.20000000000002</v>
      </c>
      <c r="K29" s="66">
        <f t="shared" si="1"/>
        <v>229.99999999999997</v>
      </c>
      <c r="L29" s="66">
        <f t="shared" si="2"/>
        <v>90.44</v>
      </c>
      <c r="M29" s="66">
        <f t="shared" si="3"/>
        <v>81.600000000000009</v>
      </c>
      <c r="N29" s="66">
        <f t="shared" si="4"/>
        <v>54.7</v>
      </c>
      <c r="O29" s="66">
        <f t="shared" si="5"/>
        <v>607.94000000000005</v>
      </c>
      <c r="P29" s="66" t="str">
        <f t="shared" si="6"/>
        <v>A</v>
      </c>
      <c r="Q29" s="66" t="str">
        <f t="shared" si="7"/>
        <v>A</v>
      </c>
      <c r="R29" s="66" t="str">
        <f t="shared" si="8"/>
        <v>A</v>
      </c>
      <c r="S29" s="66" t="str">
        <f t="shared" si="9"/>
        <v>A</v>
      </c>
      <c r="T29" s="66" t="str">
        <f t="shared" si="10"/>
        <v>C</v>
      </c>
      <c r="U29" s="67" t="str">
        <f t="shared" si="11"/>
        <v>A</v>
      </c>
      <c r="V29" s="64"/>
    </row>
    <row r="30" spans="1:22" s="4" customFormat="1" x14ac:dyDescent="0.2">
      <c r="A30" s="53">
        <v>28</v>
      </c>
      <c r="B30" s="63" t="s">
        <v>36</v>
      </c>
      <c r="C30" s="63">
        <v>2005</v>
      </c>
      <c r="D30" s="64" t="s">
        <v>96</v>
      </c>
      <c r="E30" s="63">
        <v>199</v>
      </c>
      <c r="F30" s="63">
        <v>340</v>
      </c>
      <c r="G30" s="65">
        <v>23.85</v>
      </c>
      <c r="H30" s="63">
        <v>290</v>
      </c>
      <c r="I30" s="65">
        <v>10.3</v>
      </c>
      <c r="J30" s="66">
        <f t="shared" si="0"/>
        <v>165.6</v>
      </c>
      <c r="K30" s="66">
        <f t="shared" si="1"/>
        <v>206.99999999999997</v>
      </c>
      <c r="L30" s="66">
        <f t="shared" si="2"/>
        <v>71.740000000000009</v>
      </c>
      <c r="M30" s="66">
        <f t="shared" si="3"/>
        <v>102.4</v>
      </c>
      <c r="N30" s="66">
        <f t="shared" si="4"/>
        <v>60.16999999999998</v>
      </c>
      <c r="O30" s="66">
        <f t="shared" si="5"/>
        <v>606.91</v>
      </c>
      <c r="P30" s="66" t="str">
        <f t="shared" si="6"/>
        <v>A</v>
      </c>
      <c r="Q30" s="66" t="str">
        <f t="shared" si="7"/>
        <v>A</v>
      </c>
      <c r="R30" s="66" t="str">
        <f t="shared" si="8"/>
        <v>B</v>
      </c>
      <c r="S30" s="66" t="str">
        <f t="shared" si="9"/>
        <v>A</v>
      </c>
      <c r="T30" s="66" t="str">
        <f t="shared" si="10"/>
        <v>B</v>
      </c>
      <c r="U30" s="67" t="str">
        <f t="shared" si="11"/>
        <v>A</v>
      </c>
      <c r="V30" s="64"/>
    </row>
    <row r="31" spans="1:22" s="4" customFormat="1" x14ac:dyDescent="0.2">
      <c r="A31" s="53">
        <v>29</v>
      </c>
      <c r="B31" s="63" t="s">
        <v>67</v>
      </c>
      <c r="C31" s="63">
        <v>2007</v>
      </c>
      <c r="D31" s="64" t="s">
        <v>87</v>
      </c>
      <c r="E31" s="63">
        <v>200</v>
      </c>
      <c r="F31" s="63">
        <v>333</v>
      </c>
      <c r="G31" s="65">
        <v>26.8</v>
      </c>
      <c r="H31" s="63">
        <v>277</v>
      </c>
      <c r="I31" s="65">
        <v>9.9</v>
      </c>
      <c r="J31" s="66">
        <f t="shared" si="0"/>
        <v>172.8</v>
      </c>
      <c r="K31" s="66">
        <f t="shared" si="1"/>
        <v>174.79999999999998</v>
      </c>
      <c r="L31" s="66">
        <f t="shared" si="2"/>
        <v>91.8</v>
      </c>
      <c r="M31" s="66">
        <f t="shared" si="3"/>
        <v>81.600000000000009</v>
      </c>
      <c r="N31" s="66">
        <f t="shared" si="4"/>
        <v>82.050000000000011</v>
      </c>
      <c r="O31" s="66">
        <f t="shared" si="5"/>
        <v>603.04999999999995</v>
      </c>
      <c r="P31" s="66" t="str">
        <f t="shared" si="6"/>
        <v>A</v>
      </c>
      <c r="Q31" s="66" t="str">
        <f t="shared" si="7"/>
        <v>A</v>
      </c>
      <c r="R31" s="66" t="str">
        <f t="shared" si="8"/>
        <v>A</v>
      </c>
      <c r="S31" s="66" t="str">
        <f t="shared" si="9"/>
        <v>A</v>
      </c>
      <c r="T31" s="66" t="str">
        <f t="shared" si="10"/>
        <v>A</v>
      </c>
      <c r="U31" s="67" t="str">
        <f t="shared" si="11"/>
        <v>A</v>
      </c>
      <c r="V31" s="64"/>
    </row>
    <row r="32" spans="1:22" s="4" customFormat="1" x14ac:dyDescent="0.2">
      <c r="A32" s="53">
        <v>30</v>
      </c>
      <c r="B32" s="63" t="s">
        <v>37</v>
      </c>
      <c r="C32" s="63">
        <v>2005</v>
      </c>
      <c r="D32" s="64" t="s">
        <v>96</v>
      </c>
      <c r="E32" s="63">
        <v>198</v>
      </c>
      <c r="F32" s="63">
        <v>339</v>
      </c>
      <c r="G32" s="65">
        <v>28.2</v>
      </c>
      <c r="H32" s="63">
        <v>266</v>
      </c>
      <c r="I32" s="65">
        <v>10.01</v>
      </c>
      <c r="J32" s="66">
        <f t="shared" si="0"/>
        <v>158.4</v>
      </c>
      <c r="K32" s="66">
        <f t="shared" si="1"/>
        <v>202.39999999999998</v>
      </c>
      <c r="L32" s="66">
        <f t="shared" si="2"/>
        <v>101.32</v>
      </c>
      <c r="M32" s="66">
        <f t="shared" si="3"/>
        <v>64</v>
      </c>
      <c r="N32" s="66">
        <f t="shared" si="4"/>
        <v>76.03300000000003</v>
      </c>
      <c r="O32" s="66">
        <f t="shared" si="5"/>
        <v>602.15299999999991</v>
      </c>
      <c r="P32" s="66" t="str">
        <f t="shared" si="6"/>
        <v>A</v>
      </c>
      <c r="Q32" s="66" t="str">
        <f t="shared" si="7"/>
        <v>A</v>
      </c>
      <c r="R32" s="66" t="str">
        <f t="shared" si="8"/>
        <v>A</v>
      </c>
      <c r="S32" s="66" t="str">
        <f t="shared" si="9"/>
        <v>B</v>
      </c>
      <c r="T32" s="66" t="str">
        <f t="shared" si="10"/>
        <v>A</v>
      </c>
      <c r="U32" s="67" t="str">
        <f t="shared" si="11"/>
        <v>A</v>
      </c>
      <c r="V32" s="64"/>
    </row>
    <row r="33" spans="1:22" s="4" customFormat="1" x14ac:dyDescent="0.2">
      <c r="A33" s="53">
        <v>31</v>
      </c>
      <c r="B33" s="63" t="s">
        <v>54</v>
      </c>
      <c r="C33" s="63">
        <v>2007</v>
      </c>
      <c r="D33" s="64" t="s">
        <v>97</v>
      </c>
      <c r="E33" s="63">
        <v>204</v>
      </c>
      <c r="F33" s="63">
        <v>347</v>
      </c>
      <c r="G33" s="65">
        <v>20.5</v>
      </c>
      <c r="H33" s="63">
        <v>269</v>
      </c>
      <c r="I33" s="65">
        <v>10.73</v>
      </c>
      <c r="J33" s="66">
        <f t="shared" si="0"/>
        <v>201.6</v>
      </c>
      <c r="K33" s="66">
        <f t="shared" si="1"/>
        <v>239.2</v>
      </c>
      <c r="L33" s="66">
        <f t="shared" si="2"/>
        <v>48.959999999999994</v>
      </c>
      <c r="M33" s="66">
        <f t="shared" si="3"/>
        <v>68.8</v>
      </c>
      <c r="N33" s="66">
        <f t="shared" si="4"/>
        <v>36.649000000000001</v>
      </c>
      <c r="O33" s="66">
        <f t="shared" si="5"/>
        <v>595.20899999999995</v>
      </c>
      <c r="P33" s="66" t="str">
        <f t="shared" si="6"/>
        <v>A</v>
      </c>
      <c r="Q33" s="66" t="str">
        <f t="shared" si="7"/>
        <v>A</v>
      </c>
      <c r="R33" s="66" t="str">
        <f t="shared" si="8"/>
        <v>D</v>
      </c>
      <c r="S33" s="66" t="str">
        <f t="shared" si="9"/>
        <v>B</v>
      </c>
      <c r="T33" s="66" t="str">
        <f t="shared" si="10"/>
        <v>D</v>
      </c>
      <c r="U33" s="67" t="str">
        <f t="shared" si="11"/>
        <v>A</v>
      </c>
      <c r="V33" s="64"/>
    </row>
    <row r="34" spans="1:22" s="4" customFormat="1" x14ac:dyDescent="0.2">
      <c r="A34" s="53">
        <v>32</v>
      </c>
      <c r="B34" s="63" t="s">
        <v>53</v>
      </c>
      <c r="C34" s="63">
        <v>2003</v>
      </c>
      <c r="D34" s="64" t="s">
        <v>0</v>
      </c>
      <c r="E34" s="63">
        <v>193</v>
      </c>
      <c r="F34" s="63">
        <v>337</v>
      </c>
      <c r="G34" s="65">
        <v>24.7</v>
      </c>
      <c r="H34" s="63">
        <v>298</v>
      </c>
      <c r="I34" s="65">
        <v>9.84</v>
      </c>
      <c r="J34" s="66">
        <f t="shared" si="0"/>
        <v>122.4</v>
      </c>
      <c r="K34" s="66">
        <f t="shared" si="1"/>
        <v>193.2</v>
      </c>
      <c r="L34" s="66">
        <f t="shared" si="2"/>
        <v>77.519999999999982</v>
      </c>
      <c r="M34" s="66">
        <f t="shared" si="3"/>
        <v>115.2</v>
      </c>
      <c r="N34" s="66">
        <f t="shared" si="4"/>
        <v>85.332000000000036</v>
      </c>
      <c r="O34" s="66">
        <f t="shared" si="5"/>
        <v>593.65200000000004</v>
      </c>
      <c r="P34" s="66" t="str">
        <f t="shared" si="6"/>
        <v>B</v>
      </c>
      <c r="Q34" s="66" t="str">
        <f t="shared" si="7"/>
        <v>A</v>
      </c>
      <c r="R34" s="66" t="str">
        <f t="shared" si="8"/>
        <v>A</v>
      </c>
      <c r="S34" s="66" t="str">
        <f t="shared" si="9"/>
        <v>A</v>
      </c>
      <c r="T34" s="66" t="str">
        <f t="shared" si="10"/>
        <v>A</v>
      </c>
      <c r="U34" s="67" t="str">
        <f t="shared" si="11"/>
        <v>A</v>
      </c>
      <c r="V34" s="64"/>
    </row>
    <row r="35" spans="1:22" s="4" customFormat="1" x14ac:dyDescent="0.2">
      <c r="A35" s="53">
        <v>33</v>
      </c>
      <c r="B35" s="63" t="s">
        <v>4</v>
      </c>
      <c r="C35" s="63">
        <v>2003</v>
      </c>
      <c r="D35" s="64" t="s">
        <v>93</v>
      </c>
      <c r="E35" s="63">
        <v>205</v>
      </c>
      <c r="F35" s="63">
        <v>335</v>
      </c>
      <c r="G35" s="65">
        <v>24.5</v>
      </c>
      <c r="H35" s="63">
        <v>259</v>
      </c>
      <c r="I35" s="65">
        <v>10.199999999999999</v>
      </c>
      <c r="J35" s="66">
        <f t="shared" ref="J35:J66" si="12">MAX(0,(E35-176)*3.6*2)</f>
        <v>208.8</v>
      </c>
      <c r="K35" s="66">
        <f t="shared" ref="K35:K66" si="13">MAX(0,(F35-295)*2.3*2)</f>
        <v>184</v>
      </c>
      <c r="L35" s="66">
        <f t="shared" ref="L35:L66" si="14">MAX(0,(G35-13.3)*6.8)</f>
        <v>76.16</v>
      </c>
      <c r="M35" s="66">
        <f t="shared" ref="M35:M66" si="15">MAX(0,(H35-226)*1.6)</f>
        <v>52.800000000000004</v>
      </c>
      <c r="N35" s="66">
        <f t="shared" ref="N35:N66" si="16">MAX(0,(11.4-I35)*54.7)</f>
        <v>65.640000000000057</v>
      </c>
      <c r="O35" s="66">
        <f t="shared" ref="O35:O66" si="17">SUM(J35:N35)</f>
        <v>587.40000000000009</v>
      </c>
      <c r="P35" s="66" t="str">
        <f t="shared" ref="P35:P66" si="18">IF(J35&gt;=2*75,"A",IF(J35&gt;=2*60,"B",IF(J35&gt;=2*50,"C","D")))</f>
        <v>A</v>
      </c>
      <c r="Q35" s="66" t="str">
        <f t="shared" ref="Q35:Q66" si="19">IF(K35&gt;=2*75,"A",IF(K35&gt;=2*60,"B",IF(K35&gt;=2*50,"C","D")))</f>
        <v>A</v>
      </c>
      <c r="R35" s="66" t="str">
        <f t="shared" ref="R35:R66" si="20">IF(L35&gt;=75,"A",IF(L35&gt;=60,"B",IF(L35&gt;=50,"C","D")))</f>
        <v>A</v>
      </c>
      <c r="S35" s="66" t="str">
        <f t="shared" ref="S35:S66" si="21">IF(M35&gt;=75,"A",IF(M35&gt;=60,"B",IF(M35&gt;=50,"C","D")))</f>
        <v>C</v>
      </c>
      <c r="T35" s="66" t="str">
        <f t="shared" ref="T35:T66" si="22">IF(N35&gt;=75,"A",IF(N35&gt;=60,"B",IF(N35&gt;=50,"C","D")))</f>
        <v>B</v>
      </c>
      <c r="U35" s="67" t="str">
        <f t="shared" ref="U35:U66" si="23">IF(O35&gt;=7*75,"A",IF(O35&gt;=7*60,"B",IF(O35&gt;=7*50,"C","D")))</f>
        <v>A</v>
      </c>
      <c r="V35" s="64"/>
    </row>
    <row r="36" spans="1:22" s="4" customFormat="1" x14ac:dyDescent="0.2">
      <c r="A36" s="53">
        <v>34</v>
      </c>
      <c r="B36" s="63" t="s">
        <v>169</v>
      </c>
      <c r="C36" s="63">
        <v>2005</v>
      </c>
      <c r="D36" s="64" t="s">
        <v>93</v>
      </c>
      <c r="E36" s="63">
        <v>195</v>
      </c>
      <c r="F36" s="63">
        <v>333</v>
      </c>
      <c r="G36" s="65">
        <v>30.2</v>
      </c>
      <c r="H36" s="63">
        <v>265</v>
      </c>
      <c r="I36" s="65">
        <v>9.6</v>
      </c>
      <c r="J36" s="66">
        <f t="shared" si="12"/>
        <v>136.80000000000001</v>
      </c>
      <c r="K36" s="66">
        <f t="shared" si="13"/>
        <v>174.79999999999998</v>
      </c>
      <c r="L36" s="66">
        <f t="shared" si="14"/>
        <v>114.91999999999999</v>
      </c>
      <c r="M36" s="66">
        <f t="shared" si="15"/>
        <v>62.400000000000006</v>
      </c>
      <c r="N36" s="66">
        <f t="shared" si="16"/>
        <v>98.460000000000051</v>
      </c>
      <c r="O36" s="66">
        <f t="shared" si="17"/>
        <v>587.38</v>
      </c>
      <c r="P36" s="66" t="str">
        <f t="shared" si="18"/>
        <v>B</v>
      </c>
      <c r="Q36" s="66" t="str">
        <f t="shared" si="19"/>
        <v>A</v>
      </c>
      <c r="R36" s="66" t="str">
        <f t="shared" si="20"/>
        <v>A</v>
      </c>
      <c r="S36" s="66" t="str">
        <f t="shared" si="21"/>
        <v>B</v>
      </c>
      <c r="T36" s="66" t="str">
        <f t="shared" si="22"/>
        <v>A</v>
      </c>
      <c r="U36" s="67" t="str">
        <f t="shared" si="23"/>
        <v>A</v>
      </c>
      <c r="V36" s="64"/>
    </row>
    <row r="37" spans="1:22" s="4" customFormat="1" x14ac:dyDescent="0.2">
      <c r="A37" s="53">
        <v>35</v>
      </c>
      <c r="B37" s="63" t="s">
        <v>47</v>
      </c>
      <c r="C37" s="63">
        <v>2003</v>
      </c>
      <c r="D37" s="64" t="s">
        <v>95</v>
      </c>
      <c r="E37" s="63">
        <v>188</v>
      </c>
      <c r="F37" s="63">
        <v>333</v>
      </c>
      <c r="G37" s="65">
        <v>28.6</v>
      </c>
      <c r="H37" s="63">
        <v>296</v>
      </c>
      <c r="I37" s="65">
        <v>9.4</v>
      </c>
      <c r="J37" s="66">
        <f t="shared" si="12"/>
        <v>86.4</v>
      </c>
      <c r="K37" s="66">
        <f t="shared" si="13"/>
        <v>174.79999999999998</v>
      </c>
      <c r="L37" s="66">
        <f t="shared" si="14"/>
        <v>104.04</v>
      </c>
      <c r="M37" s="66">
        <f t="shared" si="15"/>
        <v>112</v>
      </c>
      <c r="N37" s="66">
        <f t="shared" si="16"/>
        <v>109.4</v>
      </c>
      <c r="O37" s="66">
        <f t="shared" si="17"/>
        <v>586.64</v>
      </c>
      <c r="P37" s="66" t="str">
        <f t="shared" si="18"/>
        <v>D</v>
      </c>
      <c r="Q37" s="66" t="str">
        <f t="shared" si="19"/>
        <v>A</v>
      </c>
      <c r="R37" s="66" t="str">
        <f t="shared" si="20"/>
        <v>A</v>
      </c>
      <c r="S37" s="66" t="str">
        <f t="shared" si="21"/>
        <v>A</v>
      </c>
      <c r="T37" s="66" t="str">
        <f t="shared" si="22"/>
        <v>A</v>
      </c>
      <c r="U37" s="67" t="str">
        <f t="shared" si="23"/>
        <v>A</v>
      </c>
      <c r="V37" s="64"/>
    </row>
    <row r="38" spans="1:22" s="4" customFormat="1" x14ac:dyDescent="0.2">
      <c r="A38" s="53">
        <v>36</v>
      </c>
      <c r="B38" s="63" t="s">
        <v>193</v>
      </c>
      <c r="C38" s="63">
        <v>2003</v>
      </c>
      <c r="D38" s="64" t="s">
        <v>97</v>
      </c>
      <c r="E38" s="63">
        <v>198</v>
      </c>
      <c r="F38" s="63">
        <v>347</v>
      </c>
      <c r="G38" s="65">
        <v>25.1</v>
      </c>
      <c r="H38" s="63">
        <v>264</v>
      </c>
      <c r="I38" s="65">
        <v>10.53</v>
      </c>
      <c r="J38" s="66">
        <f t="shared" si="12"/>
        <v>158.4</v>
      </c>
      <c r="K38" s="66">
        <f t="shared" si="13"/>
        <v>239.2</v>
      </c>
      <c r="L38" s="66">
        <f t="shared" si="14"/>
        <v>80.240000000000009</v>
      </c>
      <c r="M38" s="66">
        <f t="shared" si="15"/>
        <v>60.800000000000004</v>
      </c>
      <c r="N38" s="66">
        <f t="shared" si="16"/>
        <v>47.589000000000055</v>
      </c>
      <c r="O38" s="66">
        <f t="shared" si="17"/>
        <v>586.22900000000004</v>
      </c>
      <c r="P38" s="66" t="str">
        <f t="shared" si="18"/>
        <v>A</v>
      </c>
      <c r="Q38" s="66" t="str">
        <f t="shared" si="19"/>
        <v>A</v>
      </c>
      <c r="R38" s="66" t="str">
        <f t="shared" si="20"/>
        <v>A</v>
      </c>
      <c r="S38" s="66" t="str">
        <f t="shared" si="21"/>
        <v>B</v>
      </c>
      <c r="T38" s="66" t="str">
        <f t="shared" si="22"/>
        <v>D</v>
      </c>
      <c r="U38" s="67" t="str">
        <f t="shared" si="23"/>
        <v>A</v>
      </c>
      <c r="V38" s="64"/>
    </row>
    <row r="39" spans="1:22" s="4" customFormat="1" x14ac:dyDescent="0.2">
      <c r="A39" s="53">
        <v>37</v>
      </c>
      <c r="B39" s="63" t="s">
        <v>33</v>
      </c>
      <c r="C39" s="63">
        <v>2003</v>
      </c>
      <c r="D39" s="64" t="s">
        <v>92</v>
      </c>
      <c r="E39" s="63">
        <v>193</v>
      </c>
      <c r="F39" s="63">
        <v>337</v>
      </c>
      <c r="G39" s="65">
        <v>27.6</v>
      </c>
      <c r="H39" s="63">
        <v>275</v>
      </c>
      <c r="I39" s="65">
        <v>9.8000000000000007</v>
      </c>
      <c r="J39" s="66">
        <f t="shared" si="12"/>
        <v>122.4</v>
      </c>
      <c r="K39" s="66">
        <f t="shared" si="13"/>
        <v>193.2</v>
      </c>
      <c r="L39" s="66">
        <f t="shared" si="14"/>
        <v>97.240000000000009</v>
      </c>
      <c r="M39" s="66">
        <f t="shared" si="15"/>
        <v>78.400000000000006</v>
      </c>
      <c r="N39" s="66">
        <f t="shared" si="16"/>
        <v>87.519999999999982</v>
      </c>
      <c r="O39" s="66">
        <f t="shared" si="17"/>
        <v>578.76</v>
      </c>
      <c r="P39" s="66" t="str">
        <f t="shared" si="18"/>
        <v>B</v>
      </c>
      <c r="Q39" s="66" t="str">
        <f t="shared" si="19"/>
        <v>A</v>
      </c>
      <c r="R39" s="66" t="str">
        <f t="shared" si="20"/>
        <v>A</v>
      </c>
      <c r="S39" s="66" t="str">
        <f t="shared" si="21"/>
        <v>A</v>
      </c>
      <c r="T39" s="66" t="str">
        <f t="shared" si="22"/>
        <v>A</v>
      </c>
      <c r="U39" s="67" t="str">
        <f t="shared" si="23"/>
        <v>A</v>
      </c>
      <c r="V39" s="64"/>
    </row>
    <row r="40" spans="1:22" s="4" customFormat="1" x14ac:dyDescent="0.2">
      <c r="A40" s="53">
        <v>38</v>
      </c>
      <c r="B40" s="63" t="s">
        <v>129</v>
      </c>
      <c r="C40" s="63">
        <v>2007</v>
      </c>
      <c r="D40" s="64" t="s">
        <v>126</v>
      </c>
      <c r="E40" s="63">
        <v>190</v>
      </c>
      <c r="F40" s="63">
        <v>333</v>
      </c>
      <c r="G40" s="65">
        <v>27.1</v>
      </c>
      <c r="H40" s="63">
        <v>280</v>
      </c>
      <c r="I40" s="65">
        <v>9.32</v>
      </c>
      <c r="J40" s="66">
        <f t="shared" si="12"/>
        <v>100.8</v>
      </c>
      <c r="K40" s="66">
        <f t="shared" si="13"/>
        <v>174.79999999999998</v>
      </c>
      <c r="L40" s="66">
        <f t="shared" si="14"/>
        <v>93.84</v>
      </c>
      <c r="M40" s="66">
        <f t="shared" si="15"/>
        <v>86.4</v>
      </c>
      <c r="N40" s="66">
        <f t="shared" si="16"/>
        <v>113.77600000000001</v>
      </c>
      <c r="O40" s="66">
        <f t="shared" si="17"/>
        <v>569.61599999999999</v>
      </c>
      <c r="P40" s="66" t="str">
        <f t="shared" si="18"/>
        <v>C</v>
      </c>
      <c r="Q40" s="66" t="str">
        <f t="shared" si="19"/>
        <v>A</v>
      </c>
      <c r="R40" s="66" t="str">
        <f t="shared" si="20"/>
        <v>A</v>
      </c>
      <c r="S40" s="66" t="str">
        <f t="shared" si="21"/>
        <v>A</v>
      </c>
      <c r="T40" s="66" t="str">
        <f t="shared" si="22"/>
        <v>A</v>
      </c>
      <c r="U40" s="67" t="str">
        <f t="shared" si="23"/>
        <v>A</v>
      </c>
      <c r="V40" s="64"/>
    </row>
    <row r="41" spans="1:22" s="4" customFormat="1" x14ac:dyDescent="0.2">
      <c r="A41" s="53">
        <v>39</v>
      </c>
      <c r="B41" s="63" t="s">
        <v>48</v>
      </c>
      <c r="C41" s="63">
        <v>2004</v>
      </c>
      <c r="D41" s="64" t="s">
        <v>95</v>
      </c>
      <c r="E41" s="63">
        <v>192</v>
      </c>
      <c r="F41" s="63">
        <v>337</v>
      </c>
      <c r="G41" s="65">
        <v>22.8</v>
      </c>
      <c r="H41" s="63">
        <v>283</v>
      </c>
      <c r="I41" s="65">
        <v>9.5</v>
      </c>
      <c r="J41" s="66">
        <f t="shared" si="12"/>
        <v>115.2</v>
      </c>
      <c r="K41" s="66">
        <f t="shared" si="13"/>
        <v>193.2</v>
      </c>
      <c r="L41" s="66">
        <f t="shared" si="14"/>
        <v>64.599999999999994</v>
      </c>
      <c r="M41" s="66">
        <f t="shared" si="15"/>
        <v>91.2</v>
      </c>
      <c r="N41" s="66">
        <f t="shared" si="16"/>
        <v>103.93000000000002</v>
      </c>
      <c r="O41" s="66">
        <f t="shared" si="17"/>
        <v>568.13</v>
      </c>
      <c r="P41" s="66" t="str">
        <f t="shared" si="18"/>
        <v>C</v>
      </c>
      <c r="Q41" s="66" t="str">
        <f t="shared" si="19"/>
        <v>A</v>
      </c>
      <c r="R41" s="66" t="str">
        <f t="shared" si="20"/>
        <v>B</v>
      </c>
      <c r="S41" s="66" t="str">
        <f t="shared" si="21"/>
        <v>A</v>
      </c>
      <c r="T41" s="66" t="str">
        <f t="shared" si="22"/>
        <v>A</v>
      </c>
      <c r="U41" s="67" t="str">
        <f t="shared" si="23"/>
        <v>A</v>
      </c>
      <c r="V41" s="64"/>
    </row>
    <row r="42" spans="1:22" s="4" customFormat="1" x14ac:dyDescent="0.2">
      <c r="A42" s="53">
        <v>40</v>
      </c>
      <c r="B42" s="63" t="s">
        <v>35</v>
      </c>
      <c r="C42" s="63">
        <v>2005</v>
      </c>
      <c r="D42" s="64" t="s">
        <v>92</v>
      </c>
      <c r="E42" s="63">
        <v>193</v>
      </c>
      <c r="F42" s="63">
        <v>325</v>
      </c>
      <c r="G42" s="65">
        <v>28.5</v>
      </c>
      <c r="H42" s="63">
        <v>288</v>
      </c>
      <c r="I42" s="65">
        <v>9.5</v>
      </c>
      <c r="J42" s="66">
        <f t="shared" si="12"/>
        <v>122.4</v>
      </c>
      <c r="K42" s="66">
        <f t="shared" si="13"/>
        <v>138</v>
      </c>
      <c r="L42" s="66">
        <f t="shared" si="14"/>
        <v>103.36</v>
      </c>
      <c r="M42" s="66">
        <f t="shared" si="15"/>
        <v>99.2</v>
      </c>
      <c r="N42" s="66">
        <f t="shared" si="16"/>
        <v>103.93000000000002</v>
      </c>
      <c r="O42" s="66">
        <f t="shared" si="17"/>
        <v>566.89</v>
      </c>
      <c r="P42" s="66" t="str">
        <f t="shared" si="18"/>
        <v>B</v>
      </c>
      <c r="Q42" s="66" t="str">
        <f t="shared" si="19"/>
        <v>B</v>
      </c>
      <c r="R42" s="66" t="str">
        <f t="shared" si="20"/>
        <v>A</v>
      </c>
      <c r="S42" s="66" t="str">
        <f t="shared" si="21"/>
        <v>A</v>
      </c>
      <c r="T42" s="66" t="str">
        <f t="shared" si="22"/>
        <v>A</v>
      </c>
      <c r="U42" s="67" t="str">
        <f t="shared" si="23"/>
        <v>A</v>
      </c>
      <c r="V42" s="64"/>
    </row>
    <row r="43" spans="1:22" s="4" customFormat="1" x14ac:dyDescent="0.2">
      <c r="A43" s="53">
        <v>41</v>
      </c>
      <c r="B43" s="63" t="s">
        <v>162</v>
      </c>
      <c r="C43" s="63">
        <v>2004</v>
      </c>
      <c r="D43" s="64" t="s">
        <v>90</v>
      </c>
      <c r="E43" s="63">
        <v>189</v>
      </c>
      <c r="F43" s="63">
        <v>337</v>
      </c>
      <c r="G43" s="65">
        <v>25.3</v>
      </c>
      <c r="H43" s="63">
        <v>284</v>
      </c>
      <c r="I43" s="65">
        <v>9.5299999999999994</v>
      </c>
      <c r="J43" s="66">
        <f t="shared" si="12"/>
        <v>93.600000000000009</v>
      </c>
      <c r="K43" s="66">
        <f t="shared" si="13"/>
        <v>193.2</v>
      </c>
      <c r="L43" s="66">
        <f t="shared" si="14"/>
        <v>81.599999999999994</v>
      </c>
      <c r="M43" s="66">
        <f t="shared" si="15"/>
        <v>92.800000000000011</v>
      </c>
      <c r="N43" s="66">
        <f t="shared" si="16"/>
        <v>102.28900000000006</v>
      </c>
      <c r="O43" s="66">
        <f t="shared" si="17"/>
        <v>563.48900000000003</v>
      </c>
      <c r="P43" s="66" t="str">
        <f t="shared" si="18"/>
        <v>D</v>
      </c>
      <c r="Q43" s="66" t="str">
        <f t="shared" si="19"/>
        <v>A</v>
      </c>
      <c r="R43" s="66" t="str">
        <f t="shared" si="20"/>
        <v>A</v>
      </c>
      <c r="S43" s="66" t="str">
        <f t="shared" si="21"/>
        <v>A</v>
      </c>
      <c r="T43" s="66" t="str">
        <f t="shared" si="22"/>
        <v>A</v>
      </c>
      <c r="U43" s="67" t="str">
        <f t="shared" si="23"/>
        <v>A</v>
      </c>
      <c r="V43" s="64"/>
    </row>
    <row r="44" spans="1:22" s="4" customFormat="1" x14ac:dyDescent="0.2">
      <c r="A44" s="53">
        <v>42</v>
      </c>
      <c r="B44" s="63" t="s">
        <v>14</v>
      </c>
      <c r="C44" s="63">
        <v>2003</v>
      </c>
      <c r="D44" s="64" t="s">
        <v>90</v>
      </c>
      <c r="E44" s="63">
        <v>194</v>
      </c>
      <c r="F44" s="63">
        <v>333</v>
      </c>
      <c r="G44" s="65">
        <v>32</v>
      </c>
      <c r="H44" s="63">
        <v>261</v>
      </c>
      <c r="I44" s="65">
        <v>10.07</v>
      </c>
      <c r="J44" s="66">
        <f t="shared" si="12"/>
        <v>129.6</v>
      </c>
      <c r="K44" s="66">
        <f t="shared" si="13"/>
        <v>174.79999999999998</v>
      </c>
      <c r="L44" s="66">
        <f t="shared" si="14"/>
        <v>127.16</v>
      </c>
      <c r="M44" s="66">
        <f t="shared" si="15"/>
        <v>56</v>
      </c>
      <c r="N44" s="66">
        <f t="shared" si="16"/>
        <v>72.751000000000005</v>
      </c>
      <c r="O44" s="66">
        <f t="shared" si="17"/>
        <v>560.31099999999992</v>
      </c>
      <c r="P44" s="66" t="str">
        <f t="shared" si="18"/>
        <v>B</v>
      </c>
      <c r="Q44" s="66" t="str">
        <f t="shared" si="19"/>
        <v>A</v>
      </c>
      <c r="R44" s="66" t="str">
        <f t="shared" si="20"/>
        <v>A</v>
      </c>
      <c r="S44" s="66" t="str">
        <f t="shared" si="21"/>
        <v>C</v>
      </c>
      <c r="T44" s="66" t="str">
        <f t="shared" si="22"/>
        <v>B</v>
      </c>
      <c r="U44" s="67" t="str">
        <f t="shared" si="23"/>
        <v>A</v>
      </c>
      <c r="V44" s="64"/>
    </row>
    <row r="45" spans="1:22" s="4" customFormat="1" x14ac:dyDescent="0.2">
      <c r="A45" s="53">
        <v>43</v>
      </c>
      <c r="B45" s="63" t="s">
        <v>40</v>
      </c>
      <c r="C45" s="63">
        <v>2004</v>
      </c>
      <c r="D45" s="64" t="s">
        <v>97</v>
      </c>
      <c r="E45" s="63">
        <v>189</v>
      </c>
      <c r="F45" s="63">
        <v>337</v>
      </c>
      <c r="G45" s="65">
        <v>29.6</v>
      </c>
      <c r="H45" s="63">
        <v>278</v>
      </c>
      <c r="I45" s="65">
        <v>9.9600000000000009</v>
      </c>
      <c r="J45" s="66">
        <f t="shared" si="12"/>
        <v>93.600000000000009</v>
      </c>
      <c r="K45" s="66">
        <f t="shared" si="13"/>
        <v>193.2</v>
      </c>
      <c r="L45" s="66">
        <f t="shared" si="14"/>
        <v>110.84</v>
      </c>
      <c r="M45" s="66">
        <f t="shared" si="15"/>
        <v>83.2</v>
      </c>
      <c r="N45" s="66">
        <f t="shared" si="16"/>
        <v>78.767999999999972</v>
      </c>
      <c r="O45" s="66">
        <f t="shared" si="17"/>
        <v>559.60799999999995</v>
      </c>
      <c r="P45" s="66" t="str">
        <f t="shared" si="18"/>
        <v>D</v>
      </c>
      <c r="Q45" s="66" t="str">
        <f t="shared" si="19"/>
        <v>A</v>
      </c>
      <c r="R45" s="66" t="str">
        <f t="shared" si="20"/>
        <v>A</v>
      </c>
      <c r="S45" s="66" t="str">
        <f t="shared" si="21"/>
        <v>A</v>
      </c>
      <c r="T45" s="66" t="str">
        <f t="shared" si="22"/>
        <v>A</v>
      </c>
      <c r="U45" s="67" t="str">
        <f t="shared" si="23"/>
        <v>A</v>
      </c>
      <c r="V45" s="64"/>
    </row>
    <row r="46" spans="1:22" s="4" customFormat="1" x14ac:dyDescent="0.2">
      <c r="A46" s="53">
        <v>44</v>
      </c>
      <c r="B46" s="63" t="s">
        <v>1</v>
      </c>
      <c r="C46" s="63">
        <v>2003</v>
      </c>
      <c r="D46" s="64" t="s">
        <v>95</v>
      </c>
      <c r="E46" s="63">
        <v>191</v>
      </c>
      <c r="F46" s="63">
        <v>337</v>
      </c>
      <c r="G46" s="65">
        <v>23.2</v>
      </c>
      <c r="H46" s="63">
        <v>293</v>
      </c>
      <c r="I46" s="65">
        <v>9.9</v>
      </c>
      <c r="J46" s="66">
        <f t="shared" si="12"/>
        <v>108</v>
      </c>
      <c r="K46" s="66">
        <f t="shared" si="13"/>
        <v>193.2</v>
      </c>
      <c r="L46" s="66">
        <f t="shared" si="14"/>
        <v>67.319999999999993</v>
      </c>
      <c r="M46" s="66">
        <f t="shared" si="15"/>
        <v>107.2</v>
      </c>
      <c r="N46" s="66">
        <f t="shared" si="16"/>
        <v>82.050000000000011</v>
      </c>
      <c r="O46" s="66">
        <f t="shared" si="17"/>
        <v>557.77</v>
      </c>
      <c r="P46" s="66" t="str">
        <f t="shared" si="18"/>
        <v>C</v>
      </c>
      <c r="Q46" s="66" t="str">
        <f t="shared" si="19"/>
        <v>A</v>
      </c>
      <c r="R46" s="66" t="str">
        <f t="shared" si="20"/>
        <v>B</v>
      </c>
      <c r="S46" s="66" t="str">
        <f t="shared" si="21"/>
        <v>A</v>
      </c>
      <c r="T46" s="66" t="str">
        <f t="shared" si="22"/>
        <v>A</v>
      </c>
      <c r="U46" s="67" t="str">
        <f t="shared" si="23"/>
        <v>A</v>
      </c>
      <c r="V46" s="64"/>
    </row>
    <row r="47" spans="1:22" s="4" customFormat="1" x14ac:dyDescent="0.2">
      <c r="A47" s="53">
        <v>45</v>
      </c>
      <c r="B47" s="63" t="s">
        <v>30</v>
      </c>
      <c r="C47" s="63">
        <v>2005</v>
      </c>
      <c r="D47" s="64" t="s">
        <v>92</v>
      </c>
      <c r="E47" s="63">
        <v>198</v>
      </c>
      <c r="F47" s="63">
        <v>331</v>
      </c>
      <c r="G47" s="65">
        <v>27.9</v>
      </c>
      <c r="H47" s="63">
        <v>262</v>
      </c>
      <c r="I47" s="65">
        <v>10</v>
      </c>
      <c r="J47" s="66">
        <f t="shared" si="12"/>
        <v>158.4</v>
      </c>
      <c r="K47" s="66">
        <f t="shared" si="13"/>
        <v>165.6</v>
      </c>
      <c r="L47" s="66">
        <f t="shared" si="14"/>
        <v>99.279999999999987</v>
      </c>
      <c r="M47" s="66">
        <f t="shared" si="15"/>
        <v>57.6</v>
      </c>
      <c r="N47" s="66">
        <f t="shared" si="16"/>
        <v>76.580000000000027</v>
      </c>
      <c r="O47" s="66">
        <f t="shared" si="17"/>
        <v>557.46</v>
      </c>
      <c r="P47" s="66" t="str">
        <f t="shared" si="18"/>
        <v>A</v>
      </c>
      <c r="Q47" s="66" t="str">
        <f t="shared" si="19"/>
        <v>A</v>
      </c>
      <c r="R47" s="66" t="str">
        <f t="shared" si="20"/>
        <v>A</v>
      </c>
      <c r="S47" s="66" t="str">
        <f t="shared" si="21"/>
        <v>C</v>
      </c>
      <c r="T47" s="66" t="str">
        <f t="shared" si="22"/>
        <v>A</v>
      </c>
      <c r="U47" s="67" t="str">
        <f t="shared" si="23"/>
        <v>A</v>
      </c>
      <c r="V47" s="64"/>
    </row>
    <row r="48" spans="1:22" s="4" customFormat="1" x14ac:dyDescent="0.2">
      <c r="A48" s="53">
        <v>46</v>
      </c>
      <c r="B48" s="63" t="s">
        <v>12</v>
      </c>
      <c r="C48" s="63">
        <v>2003</v>
      </c>
      <c r="D48" s="64" t="s">
        <v>96</v>
      </c>
      <c r="E48" s="63">
        <v>194</v>
      </c>
      <c r="F48" s="63">
        <v>343</v>
      </c>
      <c r="G48" s="65">
        <v>20.399999999999999</v>
      </c>
      <c r="H48" s="63">
        <v>278</v>
      </c>
      <c r="I48" s="65">
        <v>10.029999999999999</v>
      </c>
      <c r="J48" s="66">
        <f t="shared" si="12"/>
        <v>129.6</v>
      </c>
      <c r="K48" s="66">
        <f t="shared" si="13"/>
        <v>220.79999999999998</v>
      </c>
      <c r="L48" s="66">
        <f t="shared" si="14"/>
        <v>48.279999999999987</v>
      </c>
      <c r="M48" s="66">
        <f t="shared" si="15"/>
        <v>83.2</v>
      </c>
      <c r="N48" s="66">
        <f t="shared" si="16"/>
        <v>74.939000000000064</v>
      </c>
      <c r="O48" s="66">
        <f t="shared" si="17"/>
        <v>556.81899999999996</v>
      </c>
      <c r="P48" s="66" t="str">
        <f t="shared" si="18"/>
        <v>B</v>
      </c>
      <c r="Q48" s="66" t="str">
        <f t="shared" si="19"/>
        <v>A</v>
      </c>
      <c r="R48" s="66" t="str">
        <f t="shared" si="20"/>
        <v>D</v>
      </c>
      <c r="S48" s="66" t="str">
        <f t="shared" si="21"/>
        <v>A</v>
      </c>
      <c r="T48" s="66" t="str">
        <f t="shared" si="22"/>
        <v>B</v>
      </c>
      <c r="U48" s="67" t="str">
        <f t="shared" si="23"/>
        <v>A</v>
      </c>
      <c r="V48" s="64"/>
    </row>
    <row r="49" spans="1:22" s="4" customFormat="1" x14ac:dyDescent="0.2">
      <c r="A49" s="53">
        <v>47</v>
      </c>
      <c r="B49" s="63" t="s">
        <v>178</v>
      </c>
      <c r="C49" s="63">
        <v>2005</v>
      </c>
      <c r="D49" s="64" t="s">
        <v>173</v>
      </c>
      <c r="E49" s="63">
        <v>190</v>
      </c>
      <c r="F49" s="63">
        <v>345</v>
      </c>
      <c r="G49" s="65">
        <v>23</v>
      </c>
      <c r="H49" s="63">
        <v>286</v>
      </c>
      <c r="I49" s="65">
        <v>10.26</v>
      </c>
      <c r="J49" s="66">
        <f t="shared" si="12"/>
        <v>100.8</v>
      </c>
      <c r="K49" s="66">
        <f t="shared" si="13"/>
        <v>229.99999999999997</v>
      </c>
      <c r="L49" s="66">
        <f t="shared" si="14"/>
        <v>65.959999999999994</v>
      </c>
      <c r="M49" s="66">
        <f t="shared" si="15"/>
        <v>96</v>
      </c>
      <c r="N49" s="66">
        <f t="shared" si="16"/>
        <v>62.358000000000033</v>
      </c>
      <c r="O49" s="66">
        <f t="shared" si="17"/>
        <v>555.11799999999994</v>
      </c>
      <c r="P49" s="66" t="str">
        <f t="shared" si="18"/>
        <v>C</v>
      </c>
      <c r="Q49" s="66" t="str">
        <f t="shared" si="19"/>
        <v>A</v>
      </c>
      <c r="R49" s="66" t="str">
        <f t="shared" si="20"/>
        <v>B</v>
      </c>
      <c r="S49" s="66" t="str">
        <f t="shared" si="21"/>
        <v>A</v>
      </c>
      <c r="T49" s="66" t="str">
        <f t="shared" si="22"/>
        <v>B</v>
      </c>
      <c r="U49" s="67" t="str">
        <f t="shared" si="23"/>
        <v>A</v>
      </c>
      <c r="V49" s="64"/>
    </row>
    <row r="50" spans="1:22" s="4" customFormat="1" x14ac:dyDescent="0.2">
      <c r="A50" s="53">
        <v>48</v>
      </c>
      <c r="B50" s="63" t="s">
        <v>60</v>
      </c>
      <c r="C50" s="63">
        <v>2004</v>
      </c>
      <c r="D50" s="64" t="s">
        <v>91</v>
      </c>
      <c r="E50" s="63">
        <v>195</v>
      </c>
      <c r="F50" s="63">
        <v>333</v>
      </c>
      <c r="G50" s="65">
        <v>24.1</v>
      </c>
      <c r="H50" s="63">
        <v>280</v>
      </c>
      <c r="I50" s="65">
        <v>9.91</v>
      </c>
      <c r="J50" s="66">
        <f t="shared" si="12"/>
        <v>136.80000000000001</v>
      </c>
      <c r="K50" s="66">
        <f t="shared" si="13"/>
        <v>174.79999999999998</v>
      </c>
      <c r="L50" s="66">
        <f t="shared" si="14"/>
        <v>73.44</v>
      </c>
      <c r="M50" s="66">
        <f t="shared" si="15"/>
        <v>86.4</v>
      </c>
      <c r="N50" s="66">
        <f t="shared" si="16"/>
        <v>81.503000000000014</v>
      </c>
      <c r="O50" s="66">
        <f t="shared" si="17"/>
        <v>552.9430000000001</v>
      </c>
      <c r="P50" s="66" t="str">
        <f t="shared" si="18"/>
        <v>B</v>
      </c>
      <c r="Q50" s="66" t="str">
        <f t="shared" si="19"/>
        <v>A</v>
      </c>
      <c r="R50" s="66" t="str">
        <f t="shared" si="20"/>
        <v>B</v>
      </c>
      <c r="S50" s="66" t="str">
        <f t="shared" si="21"/>
        <v>A</v>
      </c>
      <c r="T50" s="66" t="str">
        <f t="shared" si="22"/>
        <v>A</v>
      </c>
      <c r="U50" s="67" t="str">
        <f t="shared" si="23"/>
        <v>A</v>
      </c>
      <c r="V50" s="64"/>
    </row>
    <row r="51" spans="1:22" s="4" customFormat="1" x14ac:dyDescent="0.2">
      <c r="A51" s="53">
        <v>49</v>
      </c>
      <c r="B51" s="63" t="s">
        <v>55</v>
      </c>
      <c r="C51" s="63">
        <v>2006</v>
      </c>
      <c r="D51" s="64" t="s">
        <v>97</v>
      </c>
      <c r="E51" s="63">
        <v>195</v>
      </c>
      <c r="F51" s="63">
        <v>337</v>
      </c>
      <c r="G51" s="65">
        <v>26.8</v>
      </c>
      <c r="H51" s="63">
        <v>278</v>
      </c>
      <c r="I51" s="65">
        <v>10.53</v>
      </c>
      <c r="J51" s="66">
        <f t="shared" si="12"/>
        <v>136.80000000000001</v>
      </c>
      <c r="K51" s="66">
        <f t="shared" si="13"/>
        <v>193.2</v>
      </c>
      <c r="L51" s="66">
        <f t="shared" si="14"/>
        <v>91.8</v>
      </c>
      <c r="M51" s="66">
        <f t="shared" si="15"/>
        <v>83.2</v>
      </c>
      <c r="N51" s="66">
        <f t="shared" si="16"/>
        <v>47.589000000000055</v>
      </c>
      <c r="O51" s="66">
        <f t="shared" si="17"/>
        <v>552.58900000000006</v>
      </c>
      <c r="P51" s="66" t="str">
        <f t="shared" si="18"/>
        <v>B</v>
      </c>
      <c r="Q51" s="66" t="str">
        <f t="shared" si="19"/>
        <v>A</v>
      </c>
      <c r="R51" s="66" t="str">
        <f t="shared" si="20"/>
        <v>A</v>
      </c>
      <c r="S51" s="66" t="str">
        <f t="shared" si="21"/>
        <v>A</v>
      </c>
      <c r="T51" s="66" t="str">
        <f t="shared" si="22"/>
        <v>D</v>
      </c>
      <c r="U51" s="67" t="str">
        <f t="shared" si="23"/>
        <v>A</v>
      </c>
      <c r="V51" s="64"/>
    </row>
    <row r="52" spans="1:22" s="4" customFormat="1" x14ac:dyDescent="0.2">
      <c r="A52" s="53">
        <v>50</v>
      </c>
      <c r="B52" s="63" t="s">
        <v>49</v>
      </c>
      <c r="C52" s="63">
        <v>2006</v>
      </c>
      <c r="D52" s="64" t="s">
        <v>92</v>
      </c>
      <c r="E52" s="63">
        <v>200</v>
      </c>
      <c r="F52" s="63">
        <v>337</v>
      </c>
      <c r="G52" s="65">
        <v>23.1</v>
      </c>
      <c r="H52" s="63">
        <v>246</v>
      </c>
      <c r="I52" s="65">
        <v>9.8000000000000007</v>
      </c>
      <c r="J52" s="66">
        <f t="shared" si="12"/>
        <v>172.8</v>
      </c>
      <c r="K52" s="66">
        <f t="shared" si="13"/>
        <v>193.2</v>
      </c>
      <c r="L52" s="66">
        <f t="shared" si="14"/>
        <v>66.64</v>
      </c>
      <c r="M52" s="66">
        <f t="shared" si="15"/>
        <v>32</v>
      </c>
      <c r="N52" s="66">
        <f t="shared" si="16"/>
        <v>87.519999999999982</v>
      </c>
      <c r="O52" s="66">
        <f t="shared" si="17"/>
        <v>552.16</v>
      </c>
      <c r="P52" s="66" t="str">
        <f t="shared" si="18"/>
        <v>A</v>
      </c>
      <c r="Q52" s="66" t="str">
        <f t="shared" si="19"/>
        <v>A</v>
      </c>
      <c r="R52" s="66" t="str">
        <f t="shared" si="20"/>
        <v>B</v>
      </c>
      <c r="S52" s="66" t="str">
        <f t="shared" si="21"/>
        <v>D</v>
      </c>
      <c r="T52" s="66" t="str">
        <f t="shared" si="22"/>
        <v>A</v>
      </c>
      <c r="U52" s="67" t="str">
        <f t="shared" si="23"/>
        <v>A</v>
      </c>
      <c r="V52" s="64"/>
    </row>
    <row r="53" spans="1:22" s="4" customFormat="1" x14ac:dyDescent="0.2">
      <c r="A53" s="53">
        <v>51</v>
      </c>
      <c r="B53" s="63" t="s">
        <v>29</v>
      </c>
      <c r="C53" s="63">
        <v>2005</v>
      </c>
      <c r="D53" s="64" t="s">
        <v>92</v>
      </c>
      <c r="E53" s="63">
        <v>196</v>
      </c>
      <c r="F53" s="63">
        <v>337</v>
      </c>
      <c r="G53" s="65">
        <v>23</v>
      </c>
      <c r="H53" s="63">
        <v>271</v>
      </c>
      <c r="I53" s="65">
        <v>10</v>
      </c>
      <c r="J53" s="66">
        <f t="shared" si="12"/>
        <v>144</v>
      </c>
      <c r="K53" s="66">
        <f t="shared" si="13"/>
        <v>193.2</v>
      </c>
      <c r="L53" s="66">
        <f t="shared" si="14"/>
        <v>65.959999999999994</v>
      </c>
      <c r="M53" s="66">
        <f t="shared" si="15"/>
        <v>72</v>
      </c>
      <c r="N53" s="66">
        <f t="shared" si="16"/>
        <v>76.580000000000027</v>
      </c>
      <c r="O53" s="66">
        <f t="shared" si="17"/>
        <v>551.74</v>
      </c>
      <c r="P53" s="66" t="str">
        <f t="shared" si="18"/>
        <v>B</v>
      </c>
      <c r="Q53" s="66" t="str">
        <f t="shared" si="19"/>
        <v>A</v>
      </c>
      <c r="R53" s="66" t="str">
        <f t="shared" si="20"/>
        <v>B</v>
      </c>
      <c r="S53" s="66" t="str">
        <f t="shared" si="21"/>
        <v>B</v>
      </c>
      <c r="T53" s="66" t="str">
        <f t="shared" si="22"/>
        <v>A</v>
      </c>
      <c r="U53" s="67" t="str">
        <f t="shared" si="23"/>
        <v>A</v>
      </c>
      <c r="V53" s="64"/>
    </row>
    <row r="54" spans="1:22" s="4" customFormat="1" x14ac:dyDescent="0.2">
      <c r="A54" s="53">
        <v>52</v>
      </c>
      <c r="B54" s="63" t="s">
        <v>49</v>
      </c>
      <c r="C54" s="63">
        <v>2006</v>
      </c>
      <c r="D54" s="64" t="s">
        <v>92</v>
      </c>
      <c r="E54" s="63">
        <v>200</v>
      </c>
      <c r="F54" s="63">
        <v>344</v>
      </c>
      <c r="G54" s="65">
        <v>23</v>
      </c>
      <c r="H54" s="63">
        <v>270</v>
      </c>
      <c r="I54" s="65">
        <v>11.1</v>
      </c>
      <c r="J54" s="66">
        <f t="shared" si="12"/>
        <v>172.8</v>
      </c>
      <c r="K54" s="66">
        <f t="shared" si="13"/>
        <v>225.39999999999998</v>
      </c>
      <c r="L54" s="66">
        <f t="shared" si="14"/>
        <v>65.959999999999994</v>
      </c>
      <c r="M54" s="66">
        <f t="shared" si="15"/>
        <v>70.400000000000006</v>
      </c>
      <c r="N54" s="66">
        <f t="shared" si="16"/>
        <v>16.410000000000039</v>
      </c>
      <c r="O54" s="66">
        <f t="shared" si="17"/>
        <v>550.97</v>
      </c>
      <c r="P54" s="66" t="str">
        <f t="shared" si="18"/>
        <v>A</v>
      </c>
      <c r="Q54" s="66" t="str">
        <f t="shared" si="19"/>
        <v>A</v>
      </c>
      <c r="R54" s="66" t="str">
        <f t="shared" si="20"/>
        <v>B</v>
      </c>
      <c r="S54" s="66" t="str">
        <f t="shared" si="21"/>
        <v>B</v>
      </c>
      <c r="T54" s="66" t="str">
        <f t="shared" si="22"/>
        <v>D</v>
      </c>
      <c r="U54" s="67" t="str">
        <f t="shared" si="23"/>
        <v>A</v>
      </c>
      <c r="V54" s="64"/>
    </row>
    <row r="55" spans="1:22" s="4" customFormat="1" x14ac:dyDescent="0.2">
      <c r="A55" s="53">
        <v>53</v>
      </c>
      <c r="B55" s="63" t="s">
        <v>26</v>
      </c>
      <c r="C55" s="63">
        <v>2004</v>
      </c>
      <c r="D55" s="64" t="s">
        <v>93</v>
      </c>
      <c r="E55" s="63">
        <v>195</v>
      </c>
      <c r="F55" s="63">
        <v>331</v>
      </c>
      <c r="G55" s="65">
        <v>27.8</v>
      </c>
      <c r="H55" s="63">
        <v>270</v>
      </c>
      <c r="I55" s="65">
        <v>10</v>
      </c>
      <c r="J55" s="66">
        <f t="shared" si="12"/>
        <v>136.80000000000001</v>
      </c>
      <c r="K55" s="66">
        <f t="shared" si="13"/>
        <v>165.6</v>
      </c>
      <c r="L55" s="66">
        <f t="shared" si="14"/>
        <v>98.6</v>
      </c>
      <c r="M55" s="66">
        <f t="shared" si="15"/>
        <v>70.400000000000006</v>
      </c>
      <c r="N55" s="66">
        <f t="shared" si="16"/>
        <v>76.580000000000027</v>
      </c>
      <c r="O55" s="66">
        <f t="shared" si="17"/>
        <v>547.98</v>
      </c>
      <c r="P55" s="66" t="str">
        <f t="shared" si="18"/>
        <v>B</v>
      </c>
      <c r="Q55" s="66" t="str">
        <f t="shared" si="19"/>
        <v>A</v>
      </c>
      <c r="R55" s="66" t="str">
        <f t="shared" si="20"/>
        <v>A</v>
      </c>
      <c r="S55" s="66" t="str">
        <f t="shared" si="21"/>
        <v>B</v>
      </c>
      <c r="T55" s="66" t="str">
        <f t="shared" si="22"/>
        <v>A</v>
      </c>
      <c r="U55" s="67" t="str">
        <f t="shared" si="23"/>
        <v>A</v>
      </c>
      <c r="V55" s="64"/>
    </row>
    <row r="56" spans="1:22" s="4" customFormat="1" x14ac:dyDescent="0.2">
      <c r="A56" s="53">
        <v>54</v>
      </c>
      <c r="B56" s="63" t="s">
        <v>168</v>
      </c>
      <c r="C56" s="63">
        <v>2005</v>
      </c>
      <c r="D56" s="64" t="s">
        <v>93</v>
      </c>
      <c r="E56" s="63">
        <v>189</v>
      </c>
      <c r="F56" s="63">
        <v>331</v>
      </c>
      <c r="G56" s="65">
        <v>26.7</v>
      </c>
      <c r="H56" s="63">
        <v>284</v>
      </c>
      <c r="I56" s="65">
        <v>9.5</v>
      </c>
      <c r="J56" s="66">
        <f t="shared" si="12"/>
        <v>93.600000000000009</v>
      </c>
      <c r="K56" s="66">
        <f t="shared" si="13"/>
        <v>165.6</v>
      </c>
      <c r="L56" s="66">
        <f t="shared" si="14"/>
        <v>91.11999999999999</v>
      </c>
      <c r="M56" s="66">
        <f t="shared" si="15"/>
        <v>92.800000000000011</v>
      </c>
      <c r="N56" s="66">
        <f t="shared" si="16"/>
        <v>103.93000000000002</v>
      </c>
      <c r="O56" s="66">
        <f t="shared" si="17"/>
        <v>547.05000000000007</v>
      </c>
      <c r="P56" s="66" t="str">
        <f t="shared" si="18"/>
        <v>D</v>
      </c>
      <c r="Q56" s="66" t="str">
        <f t="shared" si="19"/>
        <v>A</v>
      </c>
      <c r="R56" s="66" t="str">
        <f t="shared" si="20"/>
        <v>A</v>
      </c>
      <c r="S56" s="66" t="str">
        <f t="shared" si="21"/>
        <v>A</v>
      </c>
      <c r="T56" s="66" t="str">
        <f t="shared" si="22"/>
        <v>A</v>
      </c>
      <c r="U56" s="67" t="str">
        <f t="shared" si="23"/>
        <v>A</v>
      </c>
      <c r="V56" s="64"/>
    </row>
    <row r="57" spans="1:22" s="4" customFormat="1" x14ac:dyDescent="0.2">
      <c r="A57" s="53">
        <v>55</v>
      </c>
      <c r="B57" s="63" t="s">
        <v>56</v>
      </c>
      <c r="C57" s="63">
        <v>2006</v>
      </c>
      <c r="D57" s="64" t="s">
        <v>93</v>
      </c>
      <c r="E57" s="63">
        <v>200</v>
      </c>
      <c r="F57" s="63">
        <v>331</v>
      </c>
      <c r="G57" s="65">
        <v>22.8</v>
      </c>
      <c r="H57" s="63">
        <v>268</v>
      </c>
      <c r="I57" s="65">
        <v>10</v>
      </c>
      <c r="J57" s="66">
        <f t="shared" si="12"/>
        <v>172.8</v>
      </c>
      <c r="K57" s="66">
        <f t="shared" si="13"/>
        <v>165.6</v>
      </c>
      <c r="L57" s="66">
        <f t="shared" si="14"/>
        <v>64.599999999999994</v>
      </c>
      <c r="M57" s="66">
        <f t="shared" si="15"/>
        <v>67.2</v>
      </c>
      <c r="N57" s="66">
        <f t="shared" si="16"/>
        <v>76.580000000000027</v>
      </c>
      <c r="O57" s="66">
        <f t="shared" si="17"/>
        <v>546.78</v>
      </c>
      <c r="P57" s="66" t="str">
        <f t="shared" si="18"/>
        <v>A</v>
      </c>
      <c r="Q57" s="66" t="str">
        <f t="shared" si="19"/>
        <v>A</v>
      </c>
      <c r="R57" s="66" t="str">
        <f t="shared" si="20"/>
        <v>B</v>
      </c>
      <c r="S57" s="66" t="str">
        <f t="shared" si="21"/>
        <v>B</v>
      </c>
      <c r="T57" s="66" t="str">
        <f t="shared" si="22"/>
        <v>A</v>
      </c>
      <c r="U57" s="67" t="str">
        <f t="shared" si="23"/>
        <v>A</v>
      </c>
      <c r="V57" s="64"/>
    </row>
    <row r="58" spans="1:22" s="4" customFormat="1" x14ac:dyDescent="0.2">
      <c r="A58" s="53">
        <v>56</v>
      </c>
      <c r="B58" s="63" t="s">
        <v>69</v>
      </c>
      <c r="C58" s="63">
        <v>2003</v>
      </c>
      <c r="D58" s="64" t="s">
        <v>87</v>
      </c>
      <c r="E58" s="63">
        <v>205</v>
      </c>
      <c r="F58" s="63">
        <v>331</v>
      </c>
      <c r="G58" s="65">
        <v>19.600000000000001</v>
      </c>
      <c r="H58" s="63">
        <v>262</v>
      </c>
      <c r="I58" s="65">
        <v>10.1</v>
      </c>
      <c r="J58" s="66">
        <f t="shared" si="12"/>
        <v>208.8</v>
      </c>
      <c r="K58" s="66">
        <f t="shared" si="13"/>
        <v>165.6</v>
      </c>
      <c r="L58" s="66">
        <f t="shared" si="14"/>
        <v>42.84</v>
      </c>
      <c r="M58" s="66">
        <f t="shared" si="15"/>
        <v>57.6</v>
      </c>
      <c r="N58" s="66">
        <f t="shared" si="16"/>
        <v>71.110000000000042</v>
      </c>
      <c r="O58" s="66">
        <f t="shared" si="17"/>
        <v>545.95000000000005</v>
      </c>
      <c r="P58" s="66" t="str">
        <f t="shared" si="18"/>
        <v>A</v>
      </c>
      <c r="Q58" s="66" t="str">
        <f t="shared" si="19"/>
        <v>A</v>
      </c>
      <c r="R58" s="66" t="str">
        <f t="shared" si="20"/>
        <v>D</v>
      </c>
      <c r="S58" s="66" t="str">
        <f t="shared" si="21"/>
        <v>C</v>
      </c>
      <c r="T58" s="66" t="str">
        <f t="shared" si="22"/>
        <v>B</v>
      </c>
      <c r="U58" s="67" t="str">
        <f t="shared" si="23"/>
        <v>A</v>
      </c>
      <c r="V58" s="64"/>
    </row>
    <row r="59" spans="1:22" s="4" customFormat="1" x14ac:dyDescent="0.2">
      <c r="A59" s="53">
        <v>57</v>
      </c>
      <c r="B59" s="63" t="s">
        <v>139</v>
      </c>
      <c r="C59" s="63">
        <v>2003</v>
      </c>
      <c r="D59" s="64" t="s">
        <v>87</v>
      </c>
      <c r="E59" s="63">
        <v>187</v>
      </c>
      <c r="F59" s="63">
        <v>331</v>
      </c>
      <c r="G59" s="65">
        <v>26</v>
      </c>
      <c r="H59" s="63">
        <v>290</v>
      </c>
      <c r="I59" s="65">
        <v>9.4</v>
      </c>
      <c r="J59" s="66">
        <f t="shared" si="12"/>
        <v>79.2</v>
      </c>
      <c r="K59" s="66">
        <f t="shared" si="13"/>
        <v>165.6</v>
      </c>
      <c r="L59" s="66">
        <f t="shared" si="14"/>
        <v>86.36</v>
      </c>
      <c r="M59" s="66">
        <f t="shared" si="15"/>
        <v>102.4</v>
      </c>
      <c r="N59" s="66">
        <f t="shared" si="16"/>
        <v>109.4</v>
      </c>
      <c r="O59" s="66">
        <f t="shared" si="17"/>
        <v>542.96</v>
      </c>
      <c r="P59" s="66" t="str">
        <f t="shared" si="18"/>
        <v>D</v>
      </c>
      <c r="Q59" s="66" t="str">
        <f t="shared" si="19"/>
        <v>A</v>
      </c>
      <c r="R59" s="66" t="str">
        <f t="shared" si="20"/>
        <v>A</v>
      </c>
      <c r="S59" s="66" t="str">
        <f t="shared" si="21"/>
        <v>A</v>
      </c>
      <c r="T59" s="66" t="str">
        <f t="shared" si="22"/>
        <v>A</v>
      </c>
      <c r="U59" s="67" t="str">
        <f t="shared" si="23"/>
        <v>A</v>
      </c>
      <c r="V59" s="64"/>
    </row>
    <row r="60" spans="1:22" s="4" customFormat="1" x14ac:dyDescent="0.2">
      <c r="A60" s="53">
        <v>58</v>
      </c>
      <c r="B60" s="63" t="s">
        <v>46</v>
      </c>
      <c r="C60" s="63">
        <v>2005</v>
      </c>
      <c r="D60" s="64" t="s">
        <v>173</v>
      </c>
      <c r="E60" s="63">
        <v>198</v>
      </c>
      <c r="F60" s="63">
        <v>333</v>
      </c>
      <c r="G60" s="65">
        <v>22.1</v>
      </c>
      <c r="H60" s="63">
        <v>273</v>
      </c>
      <c r="I60" s="65">
        <v>10.050000000000001</v>
      </c>
      <c r="J60" s="66">
        <f t="shared" si="12"/>
        <v>158.4</v>
      </c>
      <c r="K60" s="66">
        <f t="shared" si="13"/>
        <v>174.79999999999998</v>
      </c>
      <c r="L60" s="66">
        <f t="shared" si="14"/>
        <v>59.84</v>
      </c>
      <c r="M60" s="66">
        <f t="shared" si="15"/>
        <v>75.2</v>
      </c>
      <c r="N60" s="66">
        <f t="shared" si="16"/>
        <v>73.844999999999985</v>
      </c>
      <c r="O60" s="66">
        <f t="shared" si="17"/>
        <v>542.08499999999992</v>
      </c>
      <c r="P60" s="66" t="str">
        <f t="shared" si="18"/>
        <v>A</v>
      </c>
      <c r="Q60" s="66" t="str">
        <f t="shared" si="19"/>
        <v>A</v>
      </c>
      <c r="R60" s="66" t="str">
        <f t="shared" si="20"/>
        <v>C</v>
      </c>
      <c r="S60" s="66" t="str">
        <f t="shared" si="21"/>
        <v>A</v>
      </c>
      <c r="T60" s="66" t="str">
        <f t="shared" si="22"/>
        <v>B</v>
      </c>
      <c r="U60" s="67" t="str">
        <f t="shared" si="23"/>
        <v>A</v>
      </c>
      <c r="V60" s="64"/>
    </row>
    <row r="61" spans="1:22" s="4" customFormat="1" x14ac:dyDescent="0.2">
      <c r="A61" s="53">
        <v>59</v>
      </c>
      <c r="B61" s="63" t="s">
        <v>22</v>
      </c>
      <c r="C61" s="63">
        <v>2005</v>
      </c>
      <c r="D61" s="64" t="s">
        <v>173</v>
      </c>
      <c r="E61" s="63">
        <v>198</v>
      </c>
      <c r="F61" s="63">
        <v>335</v>
      </c>
      <c r="G61" s="65">
        <v>21.5</v>
      </c>
      <c r="H61" s="63">
        <v>270</v>
      </c>
      <c r="I61" s="65">
        <v>10.1</v>
      </c>
      <c r="J61" s="66">
        <f t="shared" si="12"/>
        <v>158.4</v>
      </c>
      <c r="K61" s="66">
        <f t="shared" si="13"/>
        <v>184</v>
      </c>
      <c r="L61" s="66">
        <f t="shared" si="14"/>
        <v>55.759999999999991</v>
      </c>
      <c r="M61" s="66">
        <f t="shared" si="15"/>
        <v>70.400000000000006</v>
      </c>
      <c r="N61" s="66">
        <f t="shared" si="16"/>
        <v>71.110000000000042</v>
      </c>
      <c r="O61" s="66">
        <f t="shared" si="17"/>
        <v>539.66999999999996</v>
      </c>
      <c r="P61" s="66" t="str">
        <f t="shared" si="18"/>
        <v>A</v>
      </c>
      <c r="Q61" s="66" t="str">
        <f t="shared" si="19"/>
        <v>A</v>
      </c>
      <c r="R61" s="66" t="str">
        <f t="shared" si="20"/>
        <v>C</v>
      </c>
      <c r="S61" s="66" t="str">
        <f t="shared" si="21"/>
        <v>B</v>
      </c>
      <c r="T61" s="66" t="str">
        <f t="shared" si="22"/>
        <v>B</v>
      </c>
      <c r="U61" s="67" t="str">
        <f t="shared" si="23"/>
        <v>A</v>
      </c>
      <c r="V61" s="64"/>
    </row>
    <row r="62" spans="1:22" s="4" customFormat="1" x14ac:dyDescent="0.2">
      <c r="A62" s="53">
        <v>60</v>
      </c>
      <c r="B62" s="63" t="s">
        <v>73</v>
      </c>
      <c r="C62" s="63">
        <v>2005</v>
      </c>
      <c r="D62" s="64" t="s">
        <v>93</v>
      </c>
      <c r="E62" s="63">
        <v>191</v>
      </c>
      <c r="F62" s="63">
        <v>333</v>
      </c>
      <c r="G62" s="65">
        <v>27.3</v>
      </c>
      <c r="H62" s="63">
        <v>274</v>
      </c>
      <c r="I62" s="65">
        <v>10</v>
      </c>
      <c r="J62" s="66">
        <f t="shared" si="12"/>
        <v>108</v>
      </c>
      <c r="K62" s="66">
        <f t="shared" si="13"/>
        <v>174.79999999999998</v>
      </c>
      <c r="L62" s="66">
        <f t="shared" si="14"/>
        <v>95.2</v>
      </c>
      <c r="M62" s="66">
        <f t="shared" si="15"/>
        <v>76.800000000000011</v>
      </c>
      <c r="N62" s="66">
        <f t="shared" si="16"/>
        <v>76.580000000000027</v>
      </c>
      <c r="O62" s="66">
        <f t="shared" si="17"/>
        <v>531.38</v>
      </c>
      <c r="P62" s="66" t="str">
        <f t="shared" si="18"/>
        <v>C</v>
      </c>
      <c r="Q62" s="66" t="str">
        <f t="shared" si="19"/>
        <v>A</v>
      </c>
      <c r="R62" s="66" t="str">
        <f t="shared" si="20"/>
        <v>A</v>
      </c>
      <c r="S62" s="66" t="str">
        <f t="shared" si="21"/>
        <v>A</v>
      </c>
      <c r="T62" s="66" t="str">
        <f t="shared" si="22"/>
        <v>A</v>
      </c>
      <c r="U62" s="67" t="str">
        <f t="shared" si="23"/>
        <v>A</v>
      </c>
      <c r="V62" s="64"/>
    </row>
    <row r="63" spans="1:22" s="4" customFormat="1" x14ac:dyDescent="0.2">
      <c r="A63" s="53">
        <v>61</v>
      </c>
      <c r="B63" s="63" t="s">
        <v>45</v>
      </c>
      <c r="C63" s="63">
        <v>2006</v>
      </c>
      <c r="D63" s="64" t="s">
        <v>173</v>
      </c>
      <c r="E63" s="63">
        <v>198</v>
      </c>
      <c r="F63" s="63">
        <v>331</v>
      </c>
      <c r="G63" s="65">
        <v>30.2</v>
      </c>
      <c r="H63" s="63">
        <v>255</v>
      </c>
      <c r="I63" s="65">
        <v>10.59</v>
      </c>
      <c r="J63" s="66">
        <f t="shared" si="12"/>
        <v>158.4</v>
      </c>
      <c r="K63" s="66">
        <f t="shared" si="13"/>
        <v>165.6</v>
      </c>
      <c r="L63" s="66">
        <f t="shared" si="14"/>
        <v>114.91999999999999</v>
      </c>
      <c r="M63" s="66">
        <f t="shared" si="15"/>
        <v>46.400000000000006</v>
      </c>
      <c r="N63" s="66">
        <f t="shared" si="16"/>
        <v>44.307000000000031</v>
      </c>
      <c r="O63" s="66">
        <f t="shared" si="17"/>
        <v>529.62699999999995</v>
      </c>
      <c r="P63" s="66" t="str">
        <f t="shared" si="18"/>
        <v>A</v>
      </c>
      <c r="Q63" s="66" t="str">
        <f t="shared" si="19"/>
        <v>A</v>
      </c>
      <c r="R63" s="66" t="str">
        <f t="shared" si="20"/>
        <v>A</v>
      </c>
      <c r="S63" s="66" t="str">
        <f t="shared" si="21"/>
        <v>D</v>
      </c>
      <c r="T63" s="66" t="str">
        <f t="shared" si="22"/>
        <v>D</v>
      </c>
      <c r="U63" s="67" t="str">
        <f t="shared" si="23"/>
        <v>A</v>
      </c>
      <c r="V63" s="64"/>
    </row>
    <row r="64" spans="1:22" s="4" customFormat="1" x14ac:dyDescent="0.2">
      <c r="A64" s="53">
        <v>62</v>
      </c>
      <c r="B64" s="63" t="s">
        <v>142</v>
      </c>
      <c r="C64" s="63">
        <v>2006</v>
      </c>
      <c r="D64" s="64" t="s">
        <v>87</v>
      </c>
      <c r="E64" s="63">
        <v>197</v>
      </c>
      <c r="F64" s="63">
        <v>329</v>
      </c>
      <c r="G64" s="65">
        <v>24.5</v>
      </c>
      <c r="H64" s="63">
        <v>260</v>
      </c>
      <c r="I64" s="65">
        <v>9.8000000000000007</v>
      </c>
      <c r="J64" s="66">
        <f t="shared" si="12"/>
        <v>151.20000000000002</v>
      </c>
      <c r="K64" s="66">
        <f t="shared" si="13"/>
        <v>156.39999999999998</v>
      </c>
      <c r="L64" s="66">
        <f t="shared" si="14"/>
        <v>76.16</v>
      </c>
      <c r="M64" s="66">
        <f t="shared" si="15"/>
        <v>54.400000000000006</v>
      </c>
      <c r="N64" s="66">
        <f t="shared" si="16"/>
        <v>87.519999999999982</v>
      </c>
      <c r="O64" s="66">
        <f t="shared" si="17"/>
        <v>525.67999999999995</v>
      </c>
      <c r="P64" s="66" t="str">
        <f t="shared" si="18"/>
        <v>A</v>
      </c>
      <c r="Q64" s="66" t="str">
        <f t="shared" si="19"/>
        <v>A</v>
      </c>
      <c r="R64" s="66" t="str">
        <f t="shared" si="20"/>
        <v>A</v>
      </c>
      <c r="S64" s="66" t="str">
        <f t="shared" si="21"/>
        <v>C</v>
      </c>
      <c r="T64" s="66" t="str">
        <f t="shared" si="22"/>
        <v>A</v>
      </c>
      <c r="U64" s="67" t="str">
        <f t="shared" si="23"/>
        <v>A</v>
      </c>
      <c r="V64" s="64"/>
    </row>
    <row r="65" spans="1:22" s="4" customFormat="1" x14ac:dyDescent="0.2">
      <c r="A65" s="54">
        <v>63</v>
      </c>
      <c r="B65" s="63" t="s">
        <v>17</v>
      </c>
      <c r="C65" s="63">
        <v>2005</v>
      </c>
      <c r="D65" s="64" t="s">
        <v>94</v>
      </c>
      <c r="E65" s="63">
        <v>194</v>
      </c>
      <c r="F65" s="63">
        <v>323</v>
      </c>
      <c r="G65" s="65">
        <v>29.2</v>
      </c>
      <c r="H65" s="63">
        <v>268</v>
      </c>
      <c r="I65" s="65">
        <v>9.75</v>
      </c>
      <c r="J65" s="66">
        <f t="shared" si="12"/>
        <v>129.6</v>
      </c>
      <c r="K65" s="66">
        <f t="shared" si="13"/>
        <v>128.79999999999998</v>
      </c>
      <c r="L65" s="66">
        <f t="shared" si="14"/>
        <v>108.11999999999999</v>
      </c>
      <c r="M65" s="66">
        <f t="shared" si="15"/>
        <v>67.2</v>
      </c>
      <c r="N65" s="66">
        <f t="shared" si="16"/>
        <v>90.255000000000024</v>
      </c>
      <c r="O65" s="66">
        <f t="shared" si="17"/>
        <v>523.97500000000002</v>
      </c>
      <c r="P65" s="66" t="str">
        <f t="shared" si="18"/>
        <v>B</v>
      </c>
      <c r="Q65" s="66" t="str">
        <f t="shared" si="19"/>
        <v>B</v>
      </c>
      <c r="R65" s="66" t="str">
        <f t="shared" si="20"/>
        <v>A</v>
      </c>
      <c r="S65" s="66" t="str">
        <f t="shared" si="21"/>
        <v>B</v>
      </c>
      <c r="T65" s="66" t="str">
        <f t="shared" si="22"/>
        <v>A</v>
      </c>
      <c r="U65" s="67" t="str">
        <f t="shared" si="23"/>
        <v>B</v>
      </c>
      <c r="V65" s="64"/>
    </row>
    <row r="66" spans="1:22" s="4" customFormat="1" x14ac:dyDescent="0.2">
      <c r="A66" s="53">
        <v>64</v>
      </c>
      <c r="B66" s="63" t="s">
        <v>6</v>
      </c>
      <c r="C66" s="63">
        <v>2004</v>
      </c>
      <c r="D66" s="64" t="s">
        <v>95</v>
      </c>
      <c r="E66" s="63">
        <v>196</v>
      </c>
      <c r="F66" s="63">
        <v>325</v>
      </c>
      <c r="G66" s="65">
        <v>21.1</v>
      </c>
      <c r="H66" s="63">
        <v>286</v>
      </c>
      <c r="I66" s="65">
        <v>9.8000000000000007</v>
      </c>
      <c r="J66" s="66">
        <f t="shared" si="12"/>
        <v>144</v>
      </c>
      <c r="K66" s="66">
        <f t="shared" si="13"/>
        <v>138</v>
      </c>
      <c r="L66" s="66">
        <f t="shared" si="14"/>
        <v>53.040000000000006</v>
      </c>
      <c r="M66" s="66">
        <f t="shared" si="15"/>
        <v>96</v>
      </c>
      <c r="N66" s="66">
        <f t="shared" si="16"/>
        <v>87.519999999999982</v>
      </c>
      <c r="O66" s="66">
        <f t="shared" si="17"/>
        <v>518.55999999999995</v>
      </c>
      <c r="P66" s="66" t="str">
        <f t="shared" si="18"/>
        <v>B</v>
      </c>
      <c r="Q66" s="66" t="str">
        <f t="shared" si="19"/>
        <v>B</v>
      </c>
      <c r="R66" s="66" t="str">
        <f t="shared" si="20"/>
        <v>C</v>
      </c>
      <c r="S66" s="66" t="str">
        <f t="shared" si="21"/>
        <v>A</v>
      </c>
      <c r="T66" s="66" t="str">
        <f t="shared" si="22"/>
        <v>A</v>
      </c>
      <c r="U66" s="67" t="str">
        <f t="shared" si="23"/>
        <v>B</v>
      </c>
      <c r="V66" s="64"/>
    </row>
    <row r="67" spans="1:22" s="4" customFormat="1" x14ac:dyDescent="0.2">
      <c r="A67" s="53">
        <v>65</v>
      </c>
      <c r="B67" s="63" t="s">
        <v>134</v>
      </c>
      <c r="C67" s="63">
        <v>2007</v>
      </c>
      <c r="D67" s="64" t="s">
        <v>126</v>
      </c>
      <c r="E67" s="63">
        <v>190</v>
      </c>
      <c r="F67" s="63">
        <v>331</v>
      </c>
      <c r="G67" s="65">
        <v>24.5</v>
      </c>
      <c r="H67" s="63">
        <v>274</v>
      </c>
      <c r="I67" s="65">
        <v>9.6199999999999992</v>
      </c>
      <c r="J67" s="66">
        <f t="shared" ref="J67:J98" si="24">MAX(0,(E67-176)*3.6*2)</f>
        <v>100.8</v>
      </c>
      <c r="K67" s="66">
        <f t="shared" ref="K67:K98" si="25">MAX(0,(F67-295)*2.3*2)</f>
        <v>165.6</v>
      </c>
      <c r="L67" s="66">
        <f t="shared" ref="L67:L98" si="26">MAX(0,(G67-13.3)*6.8)</f>
        <v>76.16</v>
      </c>
      <c r="M67" s="66">
        <f t="shared" ref="M67:M98" si="27">MAX(0,(H67-226)*1.6)</f>
        <v>76.800000000000011</v>
      </c>
      <c r="N67" s="66">
        <f t="shared" ref="N67:N98" si="28">MAX(0,(11.4-I67)*54.7)</f>
        <v>97.366000000000071</v>
      </c>
      <c r="O67" s="66">
        <f t="shared" ref="O67:O98" si="29">SUM(J67:N67)</f>
        <v>516.726</v>
      </c>
      <c r="P67" s="66" t="str">
        <f t="shared" ref="P67:P98" si="30">IF(J67&gt;=2*75,"A",IF(J67&gt;=2*60,"B",IF(J67&gt;=2*50,"C","D")))</f>
        <v>C</v>
      </c>
      <c r="Q67" s="66" t="str">
        <f t="shared" ref="Q67:Q98" si="31">IF(K67&gt;=2*75,"A",IF(K67&gt;=2*60,"B",IF(K67&gt;=2*50,"C","D")))</f>
        <v>A</v>
      </c>
      <c r="R67" s="66" t="str">
        <f t="shared" ref="R67:R98" si="32">IF(L67&gt;=75,"A",IF(L67&gt;=60,"B",IF(L67&gt;=50,"C","D")))</f>
        <v>A</v>
      </c>
      <c r="S67" s="66" t="str">
        <f t="shared" ref="S67:S98" si="33">IF(M67&gt;=75,"A",IF(M67&gt;=60,"B",IF(M67&gt;=50,"C","D")))</f>
        <v>A</v>
      </c>
      <c r="T67" s="66" t="str">
        <f t="shared" ref="T67:T98" si="34">IF(N67&gt;=75,"A",IF(N67&gt;=60,"B",IF(N67&gt;=50,"C","D")))</f>
        <v>A</v>
      </c>
      <c r="U67" s="67" t="str">
        <f t="shared" ref="U67:U98" si="35">IF(O67&gt;=7*75,"A",IF(O67&gt;=7*60,"B",IF(O67&gt;=7*50,"C","D")))</f>
        <v>B</v>
      </c>
      <c r="V67" s="64"/>
    </row>
    <row r="68" spans="1:22" s="4" customFormat="1" x14ac:dyDescent="0.2">
      <c r="A68" s="53">
        <v>66</v>
      </c>
      <c r="B68" s="63" t="s">
        <v>161</v>
      </c>
      <c r="C68" s="63">
        <v>2007</v>
      </c>
      <c r="D68" s="64" t="s">
        <v>90</v>
      </c>
      <c r="E68" s="63">
        <v>194</v>
      </c>
      <c r="F68" s="63">
        <v>337</v>
      </c>
      <c r="G68" s="65">
        <v>24.9</v>
      </c>
      <c r="H68" s="63">
        <v>267</v>
      </c>
      <c r="I68" s="65">
        <v>10.5</v>
      </c>
      <c r="J68" s="66">
        <f t="shared" si="24"/>
        <v>129.6</v>
      </c>
      <c r="K68" s="66">
        <f t="shared" si="25"/>
        <v>193.2</v>
      </c>
      <c r="L68" s="66">
        <f t="shared" si="26"/>
        <v>78.879999999999981</v>
      </c>
      <c r="M68" s="66">
        <f t="shared" si="27"/>
        <v>65.600000000000009</v>
      </c>
      <c r="N68" s="66">
        <f t="shared" si="28"/>
        <v>49.230000000000025</v>
      </c>
      <c r="O68" s="66">
        <f t="shared" si="29"/>
        <v>516.51</v>
      </c>
      <c r="P68" s="66" t="str">
        <f t="shared" si="30"/>
        <v>B</v>
      </c>
      <c r="Q68" s="66" t="str">
        <f t="shared" si="31"/>
        <v>A</v>
      </c>
      <c r="R68" s="66" t="str">
        <f t="shared" si="32"/>
        <v>A</v>
      </c>
      <c r="S68" s="66" t="str">
        <f t="shared" si="33"/>
        <v>B</v>
      </c>
      <c r="T68" s="66" t="str">
        <f t="shared" si="34"/>
        <v>D</v>
      </c>
      <c r="U68" s="67" t="str">
        <f t="shared" si="35"/>
        <v>B</v>
      </c>
      <c r="V68" s="64"/>
    </row>
    <row r="69" spans="1:22" s="4" customFormat="1" x14ac:dyDescent="0.2">
      <c r="A69" s="53">
        <v>67</v>
      </c>
      <c r="B69" s="63" t="s">
        <v>57</v>
      </c>
      <c r="C69" s="63">
        <v>2006</v>
      </c>
      <c r="D69" s="64" t="s">
        <v>93</v>
      </c>
      <c r="E69" s="63">
        <v>195</v>
      </c>
      <c r="F69" s="63">
        <v>328</v>
      </c>
      <c r="G69" s="65">
        <v>25.7</v>
      </c>
      <c r="H69" s="63">
        <v>263</v>
      </c>
      <c r="I69" s="65">
        <v>9.9</v>
      </c>
      <c r="J69" s="66">
        <f t="shared" si="24"/>
        <v>136.80000000000001</v>
      </c>
      <c r="K69" s="66">
        <f t="shared" si="25"/>
        <v>151.79999999999998</v>
      </c>
      <c r="L69" s="66">
        <f t="shared" si="26"/>
        <v>84.32</v>
      </c>
      <c r="M69" s="66">
        <f t="shared" si="27"/>
        <v>59.2</v>
      </c>
      <c r="N69" s="66">
        <f t="shared" si="28"/>
        <v>82.050000000000011</v>
      </c>
      <c r="O69" s="66">
        <f t="shared" si="29"/>
        <v>514.17000000000007</v>
      </c>
      <c r="P69" s="66" t="str">
        <f t="shared" si="30"/>
        <v>B</v>
      </c>
      <c r="Q69" s="66" t="str">
        <f t="shared" si="31"/>
        <v>A</v>
      </c>
      <c r="R69" s="66" t="str">
        <f t="shared" si="32"/>
        <v>A</v>
      </c>
      <c r="S69" s="66" t="str">
        <f t="shared" si="33"/>
        <v>C</v>
      </c>
      <c r="T69" s="66" t="str">
        <f t="shared" si="34"/>
        <v>A</v>
      </c>
      <c r="U69" s="67" t="str">
        <f t="shared" si="35"/>
        <v>B</v>
      </c>
      <c r="V69" s="64"/>
    </row>
    <row r="70" spans="1:22" s="4" customFormat="1" x14ac:dyDescent="0.2">
      <c r="A70" s="53">
        <v>68</v>
      </c>
      <c r="B70" s="63" t="s">
        <v>62</v>
      </c>
      <c r="C70" s="63">
        <v>2007</v>
      </c>
      <c r="D70" s="64" t="s">
        <v>95</v>
      </c>
      <c r="E70" s="63">
        <v>193</v>
      </c>
      <c r="F70" s="63">
        <v>329</v>
      </c>
      <c r="G70" s="65">
        <v>22.1</v>
      </c>
      <c r="H70" s="63">
        <v>261</v>
      </c>
      <c r="I70" s="65">
        <v>9.3000000000000007</v>
      </c>
      <c r="J70" s="66">
        <f t="shared" si="24"/>
        <v>122.4</v>
      </c>
      <c r="K70" s="66">
        <f t="shared" si="25"/>
        <v>156.39999999999998</v>
      </c>
      <c r="L70" s="66">
        <f t="shared" si="26"/>
        <v>59.84</v>
      </c>
      <c r="M70" s="66">
        <f t="shared" si="27"/>
        <v>56</v>
      </c>
      <c r="N70" s="66">
        <f t="shared" si="28"/>
        <v>114.86999999999999</v>
      </c>
      <c r="O70" s="66">
        <f t="shared" si="29"/>
        <v>509.51</v>
      </c>
      <c r="P70" s="66" t="str">
        <f t="shared" si="30"/>
        <v>B</v>
      </c>
      <c r="Q70" s="66" t="str">
        <f t="shared" si="31"/>
        <v>A</v>
      </c>
      <c r="R70" s="66" t="str">
        <f t="shared" si="32"/>
        <v>C</v>
      </c>
      <c r="S70" s="66" t="str">
        <f t="shared" si="33"/>
        <v>C</v>
      </c>
      <c r="T70" s="66" t="str">
        <f t="shared" si="34"/>
        <v>A</v>
      </c>
      <c r="U70" s="67" t="str">
        <f t="shared" si="35"/>
        <v>B</v>
      </c>
      <c r="V70" s="64"/>
    </row>
    <row r="71" spans="1:22" s="4" customFormat="1" x14ac:dyDescent="0.2">
      <c r="A71" s="53">
        <v>69</v>
      </c>
      <c r="B71" s="63" t="s">
        <v>124</v>
      </c>
      <c r="C71" s="63">
        <v>2003</v>
      </c>
      <c r="D71" s="64" t="s">
        <v>120</v>
      </c>
      <c r="E71" s="63">
        <v>193</v>
      </c>
      <c r="F71" s="63">
        <v>335</v>
      </c>
      <c r="G71" s="65">
        <v>23.5</v>
      </c>
      <c r="H71" s="63">
        <v>276</v>
      </c>
      <c r="I71" s="65">
        <v>10.45</v>
      </c>
      <c r="J71" s="66">
        <f t="shared" si="24"/>
        <v>122.4</v>
      </c>
      <c r="K71" s="66">
        <f t="shared" si="25"/>
        <v>184</v>
      </c>
      <c r="L71" s="66">
        <f t="shared" si="26"/>
        <v>69.36</v>
      </c>
      <c r="M71" s="66">
        <f t="shared" si="27"/>
        <v>80</v>
      </c>
      <c r="N71" s="66">
        <f t="shared" si="28"/>
        <v>51.96500000000006</v>
      </c>
      <c r="O71" s="66">
        <f t="shared" si="29"/>
        <v>507.72500000000002</v>
      </c>
      <c r="P71" s="66" t="str">
        <f t="shared" si="30"/>
        <v>B</v>
      </c>
      <c r="Q71" s="66" t="str">
        <f t="shared" si="31"/>
        <v>A</v>
      </c>
      <c r="R71" s="66" t="str">
        <f t="shared" si="32"/>
        <v>B</v>
      </c>
      <c r="S71" s="66" t="str">
        <f t="shared" si="33"/>
        <v>A</v>
      </c>
      <c r="T71" s="66" t="str">
        <f t="shared" si="34"/>
        <v>C</v>
      </c>
      <c r="U71" s="67" t="str">
        <f t="shared" si="35"/>
        <v>B</v>
      </c>
      <c r="V71" s="64"/>
    </row>
    <row r="72" spans="1:22" s="4" customFormat="1" x14ac:dyDescent="0.2">
      <c r="A72" s="53">
        <v>70</v>
      </c>
      <c r="B72" s="63" t="s">
        <v>51</v>
      </c>
      <c r="C72" s="63">
        <v>2005</v>
      </c>
      <c r="D72" s="64" t="s">
        <v>0</v>
      </c>
      <c r="E72" s="63">
        <v>189</v>
      </c>
      <c r="F72" s="63">
        <v>331</v>
      </c>
      <c r="G72" s="65">
        <v>25.9</v>
      </c>
      <c r="H72" s="63">
        <v>284</v>
      </c>
      <c r="I72" s="65">
        <v>10.25</v>
      </c>
      <c r="J72" s="66">
        <f t="shared" si="24"/>
        <v>93.600000000000009</v>
      </c>
      <c r="K72" s="66">
        <f t="shared" si="25"/>
        <v>165.6</v>
      </c>
      <c r="L72" s="66">
        <f t="shared" si="26"/>
        <v>85.679999999999978</v>
      </c>
      <c r="M72" s="66">
        <f t="shared" si="27"/>
        <v>92.800000000000011</v>
      </c>
      <c r="N72" s="66">
        <f t="shared" si="28"/>
        <v>62.905000000000022</v>
      </c>
      <c r="O72" s="66">
        <f t="shared" si="29"/>
        <v>500.58500000000004</v>
      </c>
      <c r="P72" s="66" t="str">
        <f t="shared" si="30"/>
        <v>D</v>
      </c>
      <c r="Q72" s="66" t="str">
        <f t="shared" si="31"/>
        <v>A</v>
      </c>
      <c r="R72" s="66" t="str">
        <f t="shared" si="32"/>
        <v>A</v>
      </c>
      <c r="S72" s="66" t="str">
        <f t="shared" si="33"/>
        <v>A</v>
      </c>
      <c r="T72" s="66" t="str">
        <f t="shared" si="34"/>
        <v>B</v>
      </c>
      <c r="U72" s="67" t="str">
        <f t="shared" si="35"/>
        <v>B</v>
      </c>
      <c r="V72" s="64"/>
    </row>
    <row r="73" spans="1:22" s="4" customFormat="1" x14ac:dyDescent="0.2">
      <c r="A73" s="53">
        <v>71</v>
      </c>
      <c r="B73" s="63" t="s">
        <v>71</v>
      </c>
      <c r="C73" s="63">
        <v>2007</v>
      </c>
      <c r="D73" s="64" t="s">
        <v>91</v>
      </c>
      <c r="E73" s="63">
        <v>189</v>
      </c>
      <c r="F73" s="63">
        <v>339</v>
      </c>
      <c r="G73" s="65">
        <v>22</v>
      </c>
      <c r="H73" s="63">
        <v>289</v>
      </c>
      <c r="I73" s="65">
        <v>10.6</v>
      </c>
      <c r="J73" s="66">
        <f t="shared" si="24"/>
        <v>93.600000000000009</v>
      </c>
      <c r="K73" s="66">
        <f t="shared" si="25"/>
        <v>202.39999999999998</v>
      </c>
      <c r="L73" s="66">
        <f t="shared" si="26"/>
        <v>59.16</v>
      </c>
      <c r="M73" s="66">
        <f t="shared" si="27"/>
        <v>100.80000000000001</v>
      </c>
      <c r="N73" s="66">
        <f t="shared" si="28"/>
        <v>43.760000000000041</v>
      </c>
      <c r="O73" s="66">
        <f t="shared" si="29"/>
        <v>499.72</v>
      </c>
      <c r="P73" s="66" t="str">
        <f t="shared" si="30"/>
        <v>D</v>
      </c>
      <c r="Q73" s="66" t="str">
        <f t="shared" si="31"/>
        <v>A</v>
      </c>
      <c r="R73" s="66" t="str">
        <f t="shared" si="32"/>
        <v>C</v>
      </c>
      <c r="S73" s="66" t="str">
        <f t="shared" si="33"/>
        <v>A</v>
      </c>
      <c r="T73" s="66" t="str">
        <f t="shared" si="34"/>
        <v>D</v>
      </c>
      <c r="U73" s="67" t="str">
        <f t="shared" si="35"/>
        <v>B</v>
      </c>
      <c r="V73" s="64"/>
    </row>
    <row r="74" spans="1:22" s="4" customFormat="1" x14ac:dyDescent="0.2">
      <c r="A74" s="53">
        <v>72</v>
      </c>
      <c r="B74" s="63" t="s">
        <v>44</v>
      </c>
      <c r="C74" s="63">
        <v>2003</v>
      </c>
      <c r="D74" s="64" t="s">
        <v>173</v>
      </c>
      <c r="E74" s="63">
        <v>198</v>
      </c>
      <c r="F74" s="63">
        <v>329</v>
      </c>
      <c r="G74" s="65">
        <v>22.1</v>
      </c>
      <c r="H74" s="63">
        <v>266</v>
      </c>
      <c r="I74" s="65">
        <v>10.33</v>
      </c>
      <c r="J74" s="66">
        <f t="shared" si="24"/>
        <v>158.4</v>
      </c>
      <c r="K74" s="66">
        <f t="shared" si="25"/>
        <v>156.39999999999998</v>
      </c>
      <c r="L74" s="66">
        <f t="shared" si="26"/>
        <v>59.84</v>
      </c>
      <c r="M74" s="66">
        <f t="shared" si="27"/>
        <v>64</v>
      </c>
      <c r="N74" s="66">
        <f t="shared" si="28"/>
        <v>58.529000000000018</v>
      </c>
      <c r="O74" s="66">
        <f t="shared" si="29"/>
        <v>497.16899999999998</v>
      </c>
      <c r="P74" s="66" t="str">
        <f t="shared" si="30"/>
        <v>A</v>
      </c>
      <c r="Q74" s="66" t="str">
        <f t="shared" si="31"/>
        <v>A</v>
      </c>
      <c r="R74" s="66" t="str">
        <f t="shared" si="32"/>
        <v>C</v>
      </c>
      <c r="S74" s="66" t="str">
        <f t="shared" si="33"/>
        <v>B</v>
      </c>
      <c r="T74" s="66" t="str">
        <f t="shared" si="34"/>
        <v>C</v>
      </c>
      <c r="U74" s="67" t="str">
        <f t="shared" si="35"/>
        <v>B</v>
      </c>
      <c r="V74" s="64"/>
    </row>
    <row r="75" spans="1:22" s="4" customFormat="1" x14ac:dyDescent="0.2">
      <c r="A75" s="53">
        <v>73</v>
      </c>
      <c r="B75" s="63" t="s">
        <v>84</v>
      </c>
      <c r="C75" s="63">
        <v>2006</v>
      </c>
      <c r="D75" s="64" t="s">
        <v>91</v>
      </c>
      <c r="E75" s="63">
        <v>192</v>
      </c>
      <c r="F75" s="63">
        <v>335</v>
      </c>
      <c r="G75" s="65">
        <v>27.9</v>
      </c>
      <c r="H75" s="63">
        <v>268</v>
      </c>
      <c r="I75" s="65">
        <v>10.84</v>
      </c>
      <c r="J75" s="66">
        <f t="shared" si="24"/>
        <v>115.2</v>
      </c>
      <c r="K75" s="66">
        <f t="shared" si="25"/>
        <v>184</v>
      </c>
      <c r="L75" s="66">
        <f t="shared" si="26"/>
        <v>99.279999999999987</v>
      </c>
      <c r="M75" s="66">
        <f t="shared" si="27"/>
        <v>67.2</v>
      </c>
      <c r="N75" s="66">
        <f t="shared" si="28"/>
        <v>30.63200000000003</v>
      </c>
      <c r="O75" s="66">
        <f t="shared" si="29"/>
        <v>496.31199999999995</v>
      </c>
      <c r="P75" s="66" t="str">
        <f t="shared" si="30"/>
        <v>C</v>
      </c>
      <c r="Q75" s="66" t="str">
        <f t="shared" si="31"/>
        <v>A</v>
      </c>
      <c r="R75" s="66" t="str">
        <f t="shared" si="32"/>
        <v>A</v>
      </c>
      <c r="S75" s="66" t="str">
        <f t="shared" si="33"/>
        <v>B</v>
      </c>
      <c r="T75" s="66" t="str">
        <f t="shared" si="34"/>
        <v>D</v>
      </c>
      <c r="U75" s="67" t="str">
        <f t="shared" si="35"/>
        <v>B</v>
      </c>
      <c r="V75" s="64"/>
    </row>
    <row r="76" spans="1:22" s="4" customFormat="1" x14ac:dyDescent="0.2">
      <c r="A76" s="53">
        <v>74</v>
      </c>
      <c r="B76" s="63" t="s">
        <v>9</v>
      </c>
      <c r="C76" s="63">
        <v>2003</v>
      </c>
      <c r="D76" s="64" t="s">
        <v>173</v>
      </c>
      <c r="E76" s="63">
        <v>196</v>
      </c>
      <c r="F76" s="63">
        <v>333</v>
      </c>
      <c r="G76" s="65">
        <v>22.5</v>
      </c>
      <c r="H76" s="63">
        <v>265</v>
      </c>
      <c r="I76" s="65">
        <v>10.47</v>
      </c>
      <c r="J76" s="66">
        <f t="shared" si="24"/>
        <v>144</v>
      </c>
      <c r="K76" s="66">
        <f t="shared" si="25"/>
        <v>174.79999999999998</v>
      </c>
      <c r="L76" s="66">
        <f t="shared" si="26"/>
        <v>62.559999999999995</v>
      </c>
      <c r="M76" s="66">
        <f t="shared" si="27"/>
        <v>62.400000000000006</v>
      </c>
      <c r="N76" s="66">
        <f t="shared" si="28"/>
        <v>50.870999999999988</v>
      </c>
      <c r="O76" s="66">
        <f t="shared" si="29"/>
        <v>494.63099999999997</v>
      </c>
      <c r="P76" s="66" t="str">
        <f t="shared" si="30"/>
        <v>B</v>
      </c>
      <c r="Q76" s="66" t="str">
        <f t="shared" si="31"/>
        <v>A</v>
      </c>
      <c r="R76" s="66" t="str">
        <f t="shared" si="32"/>
        <v>B</v>
      </c>
      <c r="S76" s="66" t="str">
        <f t="shared" si="33"/>
        <v>B</v>
      </c>
      <c r="T76" s="66" t="str">
        <f t="shared" si="34"/>
        <v>C</v>
      </c>
      <c r="U76" s="67" t="str">
        <f t="shared" si="35"/>
        <v>B</v>
      </c>
      <c r="V76" s="64"/>
    </row>
    <row r="77" spans="1:22" s="4" customFormat="1" x14ac:dyDescent="0.2">
      <c r="A77" s="53">
        <v>75</v>
      </c>
      <c r="B77" s="63" t="s">
        <v>10</v>
      </c>
      <c r="C77" s="63">
        <v>2003</v>
      </c>
      <c r="D77" s="64" t="s">
        <v>88</v>
      </c>
      <c r="E77" s="63">
        <v>195</v>
      </c>
      <c r="F77" s="63">
        <v>331</v>
      </c>
      <c r="G77" s="65">
        <v>25</v>
      </c>
      <c r="H77" s="63">
        <v>247</v>
      </c>
      <c r="I77" s="65">
        <v>9.9700000000000006</v>
      </c>
      <c r="J77" s="66">
        <f t="shared" si="24"/>
        <v>136.80000000000001</v>
      </c>
      <c r="K77" s="66">
        <f t="shared" si="25"/>
        <v>165.6</v>
      </c>
      <c r="L77" s="66">
        <f t="shared" si="26"/>
        <v>79.559999999999988</v>
      </c>
      <c r="M77" s="66">
        <f t="shared" si="27"/>
        <v>33.6</v>
      </c>
      <c r="N77" s="66">
        <f t="shared" si="28"/>
        <v>78.220999999999989</v>
      </c>
      <c r="O77" s="66">
        <f t="shared" si="29"/>
        <v>493.78100000000001</v>
      </c>
      <c r="P77" s="66" t="str">
        <f t="shared" si="30"/>
        <v>B</v>
      </c>
      <c r="Q77" s="66" t="str">
        <f t="shared" si="31"/>
        <v>A</v>
      </c>
      <c r="R77" s="66" t="str">
        <f t="shared" si="32"/>
        <v>A</v>
      </c>
      <c r="S77" s="66" t="str">
        <f t="shared" si="33"/>
        <v>D</v>
      </c>
      <c r="T77" s="66" t="str">
        <f t="shared" si="34"/>
        <v>A</v>
      </c>
      <c r="U77" s="67" t="str">
        <f t="shared" si="35"/>
        <v>B</v>
      </c>
      <c r="V77" s="64"/>
    </row>
    <row r="78" spans="1:22" s="4" customFormat="1" x14ac:dyDescent="0.2">
      <c r="A78" s="53">
        <v>76</v>
      </c>
      <c r="B78" s="63" t="s">
        <v>170</v>
      </c>
      <c r="C78" s="63">
        <v>2008</v>
      </c>
      <c r="D78" s="64" t="s">
        <v>93</v>
      </c>
      <c r="E78" s="63">
        <v>193</v>
      </c>
      <c r="F78" s="63">
        <v>331</v>
      </c>
      <c r="G78" s="65">
        <v>26.1</v>
      </c>
      <c r="H78" s="63">
        <v>255</v>
      </c>
      <c r="I78" s="65">
        <v>10.1</v>
      </c>
      <c r="J78" s="66">
        <f t="shared" si="24"/>
        <v>122.4</v>
      </c>
      <c r="K78" s="66">
        <f t="shared" si="25"/>
        <v>165.6</v>
      </c>
      <c r="L78" s="66">
        <f t="shared" si="26"/>
        <v>87.04</v>
      </c>
      <c r="M78" s="66">
        <f t="shared" si="27"/>
        <v>46.400000000000006</v>
      </c>
      <c r="N78" s="66">
        <f t="shared" si="28"/>
        <v>71.110000000000042</v>
      </c>
      <c r="O78" s="66">
        <f t="shared" si="29"/>
        <v>492.55000000000007</v>
      </c>
      <c r="P78" s="66" t="str">
        <f t="shared" si="30"/>
        <v>B</v>
      </c>
      <c r="Q78" s="66" t="str">
        <f t="shared" si="31"/>
        <v>A</v>
      </c>
      <c r="R78" s="66" t="str">
        <f t="shared" si="32"/>
        <v>A</v>
      </c>
      <c r="S78" s="66" t="str">
        <f t="shared" si="33"/>
        <v>D</v>
      </c>
      <c r="T78" s="66" t="str">
        <f t="shared" si="34"/>
        <v>B</v>
      </c>
      <c r="U78" s="67" t="str">
        <f t="shared" si="35"/>
        <v>B</v>
      </c>
      <c r="V78" s="64"/>
    </row>
    <row r="79" spans="1:22" s="4" customFormat="1" x14ac:dyDescent="0.2">
      <c r="A79" s="53">
        <v>77</v>
      </c>
      <c r="B79" s="63" t="s">
        <v>39</v>
      </c>
      <c r="C79" s="63">
        <v>2006</v>
      </c>
      <c r="D79" s="64" t="s">
        <v>96</v>
      </c>
      <c r="E79" s="63">
        <v>196</v>
      </c>
      <c r="F79" s="63">
        <v>329</v>
      </c>
      <c r="G79" s="65">
        <v>22</v>
      </c>
      <c r="H79" s="63">
        <v>270</v>
      </c>
      <c r="I79" s="65">
        <v>10.26</v>
      </c>
      <c r="J79" s="66">
        <f t="shared" si="24"/>
        <v>144</v>
      </c>
      <c r="K79" s="66">
        <f t="shared" si="25"/>
        <v>156.39999999999998</v>
      </c>
      <c r="L79" s="66">
        <f t="shared" si="26"/>
        <v>59.16</v>
      </c>
      <c r="M79" s="66">
        <f t="shared" si="27"/>
        <v>70.400000000000006</v>
      </c>
      <c r="N79" s="66">
        <f t="shared" si="28"/>
        <v>62.358000000000033</v>
      </c>
      <c r="O79" s="66">
        <f t="shared" si="29"/>
        <v>492.31799999999998</v>
      </c>
      <c r="P79" s="66" t="str">
        <f t="shared" si="30"/>
        <v>B</v>
      </c>
      <c r="Q79" s="66" t="str">
        <f t="shared" si="31"/>
        <v>A</v>
      </c>
      <c r="R79" s="66" t="str">
        <f t="shared" si="32"/>
        <v>C</v>
      </c>
      <c r="S79" s="66" t="str">
        <f t="shared" si="33"/>
        <v>B</v>
      </c>
      <c r="T79" s="66" t="str">
        <f t="shared" si="34"/>
        <v>B</v>
      </c>
      <c r="U79" s="67" t="str">
        <f t="shared" si="35"/>
        <v>B</v>
      </c>
      <c r="V79" s="64"/>
    </row>
    <row r="80" spans="1:22" s="4" customFormat="1" x14ac:dyDescent="0.2">
      <c r="A80" s="53">
        <v>78</v>
      </c>
      <c r="B80" s="63" t="s">
        <v>28</v>
      </c>
      <c r="C80" s="63">
        <v>2005</v>
      </c>
      <c r="D80" s="64" t="s">
        <v>92</v>
      </c>
      <c r="E80" s="63">
        <v>198</v>
      </c>
      <c r="F80" s="63">
        <v>323</v>
      </c>
      <c r="G80" s="65">
        <v>24</v>
      </c>
      <c r="H80" s="63">
        <v>263</v>
      </c>
      <c r="I80" s="65">
        <v>10.1</v>
      </c>
      <c r="J80" s="66">
        <f t="shared" si="24"/>
        <v>158.4</v>
      </c>
      <c r="K80" s="66">
        <f t="shared" si="25"/>
        <v>128.79999999999998</v>
      </c>
      <c r="L80" s="66">
        <f t="shared" si="26"/>
        <v>72.759999999999991</v>
      </c>
      <c r="M80" s="66">
        <f t="shared" si="27"/>
        <v>59.2</v>
      </c>
      <c r="N80" s="66">
        <f t="shared" si="28"/>
        <v>71.110000000000042</v>
      </c>
      <c r="O80" s="66">
        <f t="shared" si="29"/>
        <v>490.27</v>
      </c>
      <c r="P80" s="66" t="str">
        <f t="shared" si="30"/>
        <v>A</v>
      </c>
      <c r="Q80" s="66" t="str">
        <f t="shared" si="31"/>
        <v>B</v>
      </c>
      <c r="R80" s="66" t="str">
        <f t="shared" si="32"/>
        <v>B</v>
      </c>
      <c r="S80" s="66" t="str">
        <f t="shared" si="33"/>
        <v>C</v>
      </c>
      <c r="T80" s="66" t="str">
        <f t="shared" si="34"/>
        <v>B</v>
      </c>
      <c r="U80" s="67" t="str">
        <f t="shared" si="35"/>
        <v>B</v>
      </c>
      <c r="V80" s="64"/>
    </row>
    <row r="81" spans="1:22" s="4" customFormat="1" x14ac:dyDescent="0.2">
      <c r="A81" s="53">
        <v>79</v>
      </c>
      <c r="B81" s="63" t="s">
        <v>121</v>
      </c>
      <c r="C81" s="63">
        <v>2004</v>
      </c>
      <c r="D81" s="64" t="s">
        <v>120</v>
      </c>
      <c r="E81" s="63">
        <v>191</v>
      </c>
      <c r="F81" s="63">
        <v>331</v>
      </c>
      <c r="G81" s="65">
        <v>22.2</v>
      </c>
      <c r="H81" s="63">
        <v>281</v>
      </c>
      <c r="I81" s="65">
        <v>10.199999999999999</v>
      </c>
      <c r="J81" s="66">
        <f t="shared" si="24"/>
        <v>108</v>
      </c>
      <c r="K81" s="66">
        <f t="shared" si="25"/>
        <v>165.6</v>
      </c>
      <c r="L81" s="66">
        <f t="shared" si="26"/>
        <v>60.519999999999989</v>
      </c>
      <c r="M81" s="66">
        <f t="shared" si="27"/>
        <v>88</v>
      </c>
      <c r="N81" s="66">
        <f t="shared" si="28"/>
        <v>65.640000000000057</v>
      </c>
      <c r="O81" s="66">
        <f t="shared" si="29"/>
        <v>487.76000000000005</v>
      </c>
      <c r="P81" s="66" t="str">
        <f t="shared" si="30"/>
        <v>C</v>
      </c>
      <c r="Q81" s="66" t="str">
        <f t="shared" si="31"/>
        <v>A</v>
      </c>
      <c r="R81" s="66" t="str">
        <f t="shared" si="32"/>
        <v>B</v>
      </c>
      <c r="S81" s="66" t="str">
        <f t="shared" si="33"/>
        <v>A</v>
      </c>
      <c r="T81" s="66" t="str">
        <f t="shared" si="34"/>
        <v>B</v>
      </c>
      <c r="U81" s="67" t="str">
        <f t="shared" si="35"/>
        <v>B</v>
      </c>
      <c r="V81" s="64"/>
    </row>
    <row r="82" spans="1:22" s="4" customFormat="1" x14ac:dyDescent="0.2">
      <c r="A82" s="53">
        <v>80</v>
      </c>
      <c r="B82" s="63" t="s">
        <v>8</v>
      </c>
      <c r="C82" s="63">
        <v>2004</v>
      </c>
      <c r="D82" s="64" t="s">
        <v>173</v>
      </c>
      <c r="E82" s="63">
        <v>193</v>
      </c>
      <c r="F82" s="63">
        <v>331</v>
      </c>
      <c r="G82" s="65">
        <v>24.8</v>
      </c>
      <c r="H82" s="63">
        <v>264</v>
      </c>
      <c r="I82" s="65">
        <v>10.29</v>
      </c>
      <c r="J82" s="66">
        <f t="shared" si="24"/>
        <v>122.4</v>
      </c>
      <c r="K82" s="66">
        <f t="shared" si="25"/>
        <v>165.6</v>
      </c>
      <c r="L82" s="66">
        <f t="shared" si="26"/>
        <v>78.2</v>
      </c>
      <c r="M82" s="66">
        <f t="shared" si="27"/>
        <v>60.800000000000004</v>
      </c>
      <c r="N82" s="66">
        <f t="shared" si="28"/>
        <v>60.71700000000007</v>
      </c>
      <c r="O82" s="66">
        <f t="shared" si="29"/>
        <v>487.7170000000001</v>
      </c>
      <c r="P82" s="66" t="str">
        <f t="shared" si="30"/>
        <v>B</v>
      </c>
      <c r="Q82" s="66" t="str">
        <f t="shared" si="31"/>
        <v>A</v>
      </c>
      <c r="R82" s="66" t="str">
        <f t="shared" si="32"/>
        <v>A</v>
      </c>
      <c r="S82" s="66" t="str">
        <f t="shared" si="33"/>
        <v>B</v>
      </c>
      <c r="T82" s="66" t="str">
        <f t="shared" si="34"/>
        <v>B</v>
      </c>
      <c r="U82" s="67" t="str">
        <f t="shared" si="35"/>
        <v>B</v>
      </c>
      <c r="V82" s="64"/>
    </row>
    <row r="83" spans="1:22" s="4" customFormat="1" x14ac:dyDescent="0.2">
      <c r="A83" s="53">
        <v>81</v>
      </c>
      <c r="B83" s="63" t="s">
        <v>86</v>
      </c>
      <c r="C83" s="63">
        <v>2006</v>
      </c>
      <c r="D83" s="64" t="s">
        <v>95</v>
      </c>
      <c r="E83" s="63">
        <v>188</v>
      </c>
      <c r="F83" s="63">
        <v>325</v>
      </c>
      <c r="G83" s="65">
        <v>28.2</v>
      </c>
      <c r="H83" s="63">
        <v>278</v>
      </c>
      <c r="I83" s="65">
        <v>10</v>
      </c>
      <c r="J83" s="66">
        <f t="shared" si="24"/>
        <v>86.4</v>
      </c>
      <c r="K83" s="66">
        <f t="shared" si="25"/>
        <v>138</v>
      </c>
      <c r="L83" s="66">
        <f t="shared" si="26"/>
        <v>101.32</v>
      </c>
      <c r="M83" s="66">
        <f t="shared" si="27"/>
        <v>83.2</v>
      </c>
      <c r="N83" s="66">
        <f t="shared" si="28"/>
        <v>76.580000000000027</v>
      </c>
      <c r="O83" s="66">
        <f t="shared" si="29"/>
        <v>485.50000000000006</v>
      </c>
      <c r="P83" s="66" t="str">
        <f t="shared" si="30"/>
        <v>D</v>
      </c>
      <c r="Q83" s="66" t="str">
        <f t="shared" si="31"/>
        <v>B</v>
      </c>
      <c r="R83" s="66" t="str">
        <f t="shared" si="32"/>
        <v>A</v>
      </c>
      <c r="S83" s="66" t="str">
        <f t="shared" si="33"/>
        <v>A</v>
      </c>
      <c r="T83" s="66" t="str">
        <f t="shared" si="34"/>
        <v>A</v>
      </c>
      <c r="U83" s="67" t="str">
        <f t="shared" si="35"/>
        <v>B</v>
      </c>
      <c r="V83" s="64"/>
    </row>
    <row r="84" spans="1:22" s="4" customFormat="1" x14ac:dyDescent="0.2">
      <c r="A84" s="53">
        <v>82</v>
      </c>
      <c r="B84" s="63" t="s">
        <v>179</v>
      </c>
      <c r="C84" s="63">
        <v>2005</v>
      </c>
      <c r="D84" s="64" t="s">
        <v>173</v>
      </c>
      <c r="E84" s="63">
        <v>189</v>
      </c>
      <c r="F84" s="63">
        <v>331</v>
      </c>
      <c r="G84" s="65">
        <v>22.3</v>
      </c>
      <c r="H84" s="63">
        <v>301</v>
      </c>
      <c r="I84" s="65">
        <v>10.68</v>
      </c>
      <c r="J84" s="66">
        <f t="shared" si="24"/>
        <v>93.600000000000009</v>
      </c>
      <c r="K84" s="66">
        <f t="shared" si="25"/>
        <v>165.6</v>
      </c>
      <c r="L84" s="66">
        <f t="shared" si="26"/>
        <v>61.199999999999996</v>
      </c>
      <c r="M84" s="66">
        <f t="shared" si="27"/>
        <v>120</v>
      </c>
      <c r="N84" s="66">
        <f t="shared" si="28"/>
        <v>39.384000000000036</v>
      </c>
      <c r="O84" s="66">
        <f t="shared" si="29"/>
        <v>479.78399999999999</v>
      </c>
      <c r="P84" s="66" t="str">
        <f t="shared" si="30"/>
        <v>D</v>
      </c>
      <c r="Q84" s="66" t="str">
        <f t="shared" si="31"/>
        <v>A</v>
      </c>
      <c r="R84" s="66" t="str">
        <f t="shared" si="32"/>
        <v>B</v>
      </c>
      <c r="S84" s="66" t="str">
        <f t="shared" si="33"/>
        <v>A</v>
      </c>
      <c r="T84" s="66" t="str">
        <f t="shared" si="34"/>
        <v>D</v>
      </c>
      <c r="U84" s="67" t="str">
        <f t="shared" si="35"/>
        <v>B</v>
      </c>
      <c r="V84" s="64"/>
    </row>
    <row r="85" spans="1:22" s="4" customFormat="1" x14ac:dyDescent="0.2">
      <c r="A85" s="53">
        <v>83</v>
      </c>
      <c r="B85" s="63" t="s">
        <v>42</v>
      </c>
      <c r="C85" s="63">
        <v>2006</v>
      </c>
      <c r="D85" s="64" t="s">
        <v>95</v>
      </c>
      <c r="E85" s="63">
        <v>192</v>
      </c>
      <c r="F85" s="63">
        <v>336</v>
      </c>
      <c r="G85" s="65">
        <v>21.7</v>
      </c>
      <c r="H85" s="63">
        <v>272</v>
      </c>
      <c r="I85" s="65">
        <v>10.6</v>
      </c>
      <c r="J85" s="66">
        <f t="shared" si="24"/>
        <v>115.2</v>
      </c>
      <c r="K85" s="66">
        <f t="shared" si="25"/>
        <v>188.6</v>
      </c>
      <c r="L85" s="66">
        <f t="shared" si="26"/>
        <v>57.11999999999999</v>
      </c>
      <c r="M85" s="66">
        <f t="shared" si="27"/>
        <v>73.600000000000009</v>
      </c>
      <c r="N85" s="66">
        <f t="shared" si="28"/>
        <v>43.760000000000041</v>
      </c>
      <c r="O85" s="66">
        <f t="shared" si="29"/>
        <v>478.28000000000009</v>
      </c>
      <c r="P85" s="66" t="str">
        <f t="shared" si="30"/>
        <v>C</v>
      </c>
      <c r="Q85" s="66" t="str">
        <f t="shared" si="31"/>
        <v>A</v>
      </c>
      <c r="R85" s="66" t="str">
        <f t="shared" si="32"/>
        <v>C</v>
      </c>
      <c r="S85" s="66" t="str">
        <f t="shared" si="33"/>
        <v>B</v>
      </c>
      <c r="T85" s="66" t="str">
        <f t="shared" si="34"/>
        <v>D</v>
      </c>
      <c r="U85" s="67" t="str">
        <f t="shared" si="35"/>
        <v>B</v>
      </c>
      <c r="V85" s="64"/>
    </row>
    <row r="86" spans="1:22" s="4" customFormat="1" x14ac:dyDescent="0.2">
      <c r="A86" s="53">
        <v>84</v>
      </c>
      <c r="B86" s="63" t="s">
        <v>66</v>
      </c>
      <c r="C86" s="63">
        <v>2005</v>
      </c>
      <c r="D86" s="64" t="s">
        <v>87</v>
      </c>
      <c r="E86" s="63">
        <v>196</v>
      </c>
      <c r="F86" s="63">
        <v>323</v>
      </c>
      <c r="G86" s="65">
        <v>22.6</v>
      </c>
      <c r="H86" s="63">
        <v>267</v>
      </c>
      <c r="I86" s="65">
        <v>10</v>
      </c>
      <c r="J86" s="66">
        <f t="shared" si="24"/>
        <v>144</v>
      </c>
      <c r="K86" s="66">
        <f t="shared" si="25"/>
        <v>128.79999999999998</v>
      </c>
      <c r="L86" s="66">
        <f t="shared" si="26"/>
        <v>63.24</v>
      </c>
      <c r="M86" s="66">
        <f t="shared" si="27"/>
        <v>65.600000000000009</v>
      </c>
      <c r="N86" s="66">
        <f t="shared" si="28"/>
        <v>76.580000000000027</v>
      </c>
      <c r="O86" s="66">
        <f t="shared" si="29"/>
        <v>478.22</v>
      </c>
      <c r="P86" s="66" t="str">
        <f t="shared" si="30"/>
        <v>B</v>
      </c>
      <c r="Q86" s="66" t="str">
        <f t="shared" si="31"/>
        <v>B</v>
      </c>
      <c r="R86" s="66" t="str">
        <f t="shared" si="32"/>
        <v>B</v>
      </c>
      <c r="S86" s="66" t="str">
        <f t="shared" si="33"/>
        <v>B</v>
      </c>
      <c r="T86" s="66" t="str">
        <f t="shared" si="34"/>
        <v>A</v>
      </c>
      <c r="U86" s="67" t="str">
        <f t="shared" si="35"/>
        <v>B</v>
      </c>
      <c r="V86" s="64"/>
    </row>
    <row r="87" spans="1:22" s="4" customFormat="1" x14ac:dyDescent="0.2">
      <c r="A87" s="53">
        <v>85</v>
      </c>
      <c r="B87" s="63" t="s">
        <v>78</v>
      </c>
      <c r="C87" s="63">
        <v>20070</v>
      </c>
      <c r="D87" s="64" t="s">
        <v>94</v>
      </c>
      <c r="E87" s="63">
        <v>191</v>
      </c>
      <c r="F87" s="63">
        <v>319</v>
      </c>
      <c r="G87" s="65">
        <v>26.3</v>
      </c>
      <c r="H87" s="63">
        <v>264</v>
      </c>
      <c r="I87" s="65">
        <v>9.3800000000000008</v>
      </c>
      <c r="J87" s="66">
        <f t="shared" si="24"/>
        <v>108</v>
      </c>
      <c r="K87" s="66">
        <f t="shared" si="25"/>
        <v>110.39999999999999</v>
      </c>
      <c r="L87" s="66">
        <f t="shared" si="26"/>
        <v>88.399999999999991</v>
      </c>
      <c r="M87" s="66">
        <f t="shared" si="27"/>
        <v>60.800000000000004</v>
      </c>
      <c r="N87" s="66">
        <f t="shared" si="28"/>
        <v>110.49399999999999</v>
      </c>
      <c r="O87" s="66">
        <f t="shared" si="29"/>
        <v>478.09399999999994</v>
      </c>
      <c r="P87" s="66" t="str">
        <f t="shared" si="30"/>
        <v>C</v>
      </c>
      <c r="Q87" s="66" t="str">
        <f t="shared" si="31"/>
        <v>C</v>
      </c>
      <c r="R87" s="66" t="str">
        <f t="shared" si="32"/>
        <v>A</v>
      </c>
      <c r="S87" s="66" t="str">
        <f t="shared" si="33"/>
        <v>B</v>
      </c>
      <c r="T87" s="66" t="str">
        <f t="shared" si="34"/>
        <v>A</v>
      </c>
      <c r="U87" s="67" t="str">
        <f t="shared" si="35"/>
        <v>B</v>
      </c>
      <c r="V87" s="64"/>
    </row>
    <row r="88" spans="1:22" s="4" customFormat="1" x14ac:dyDescent="0.2">
      <c r="A88" s="53">
        <v>86</v>
      </c>
      <c r="B88" s="63" t="s">
        <v>167</v>
      </c>
      <c r="C88" s="63">
        <v>2006</v>
      </c>
      <c r="D88" s="64" t="s">
        <v>93</v>
      </c>
      <c r="E88" s="63">
        <v>190</v>
      </c>
      <c r="F88" s="63">
        <v>329</v>
      </c>
      <c r="G88" s="65">
        <v>22.5</v>
      </c>
      <c r="H88" s="63">
        <v>277</v>
      </c>
      <c r="I88" s="65">
        <v>10</v>
      </c>
      <c r="J88" s="66">
        <f t="shared" si="24"/>
        <v>100.8</v>
      </c>
      <c r="K88" s="66">
        <f t="shared" si="25"/>
        <v>156.39999999999998</v>
      </c>
      <c r="L88" s="66">
        <f t="shared" si="26"/>
        <v>62.559999999999995</v>
      </c>
      <c r="M88" s="66">
        <f t="shared" si="27"/>
        <v>81.600000000000009</v>
      </c>
      <c r="N88" s="66">
        <f t="shared" si="28"/>
        <v>76.580000000000027</v>
      </c>
      <c r="O88" s="66">
        <f t="shared" si="29"/>
        <v>477.94000000000005</v>
      </c>
      <c r="P88" s="66" t="str">
        <f t="shared" si="30"/>
        <v>C</v>
      </c>
      <c r="Q88" s="66" t="str">
        <f t="shared" si="31"/>
        <v>A</v>
      </c>
      <c r="R88" s="66" t="str">
        <f t="shared" si="32"/>
        <v>B</v>
      </c>
      <c r="S88" s="66" t="str">
        <f t="shared" si="33"/>
        <v>A</v>
      </c>
      <c r="T88" s="66" t="str">
        <f t="shared" si="34"/>
        <v>A</v>
      </c>
      <c r="U88" s="67" t="str">
        <f t="shared" si="35"/>
        <v>B</v>
      </c>
      <c r="V88" s="64"/>
    </row>
    <row r="89" spans="1:22" s="4" customFormat="1" x14ac:dyDescent="0.2">
      <c r="A89" s="53">
        <v>87</v>
      </c>
      <c r="B89" s="63" t="s">
        <v>58</v>
      </c>
      <c r="C89" s="63">
        <v>2006</v>
      </c>
      <c r="D89" s="64" t="s">
        <v>91</v>
      </c>
      <c r="E89" s="63">
        <v>193</v>
      </c>
      <c r="F89" s="63">
        <v>331</v>
      </c>
      <c r="G89" s="65">
        <v>18.3</v>
      </c>
      <c r="H89" s="63">
        <v>262</v>
      </c>
      <c r="I89" s="65">
        <v>9.61</v>
      </c>
      <c r="J89" s="66">
        <f t="shared" si="24"/>
        <v>122.4</v>
      </c>
      <c r="K89" s="66">
        <f t="shared" si="25"/>
        <v>165.6</v>
      </c>
      <c r="L89" s="66">
        <f t="shared" si="26"/>
        <v>34</v>
      </c>
      <c r="M89" s="66">
        <f t="shared" si="27"/>
        <v>57.6</v>
      </c>
      <c r="N89" s="66">
        <f t="shared" si="28"/>
        <v>97.913000000000054</v>
      </c>
      <c r="O89" s="66">
        <f t="shared" si="29"/>
        <v>477.51300000000009</v>
      </c>
      <c r="P89" s="66" t="str">
        <f t="shared" si="30"/>
        <v>B</v>
      </c>
      <c r="Q89" s="66" t="str">
        <f t="shared" si="31"/>
        <v>A</v>
      </c>
      <c r="R89" s="66" t="str">
        <f t="shared" si="32"/>
        <v>D</v>
      </c>
      <c r="S89" s="66" t="str">
        <f t="shared" si="33"/>
        <v>C</v>
      </c>
      <c r="T89" s="66" t="str">
        <f t="shared" si="34"/>
        <v>A</v>
      </c>
      <c r="U89" s="67" t="str">
        <f t="shared" si="35"/>
        <v>B</v>
      </c>
      <c r="V89" s="64"/>
    </row>
    <row r="90" spans="1:22" s="4" customFormat="1" x14ac:dyDescent="0.2">
      <c r="A90" s="53">
        <v>88</v>
      </c>
      <c r="B90" s="63" t="s">
        <v>27</v>
      </c>
      <c r="C90" s="63">
        <v>2003</v>
      </c>
      <c r="D90" s="64" t="s">
        <v>0</v>
      </c>
      <c r="E90" s="63">
        <v>189</v>
      </c>
      <c r="F90" s="63">
        <v>333</v>
      </c>
      <c r="G90" s="65">
        <v>22.3</v>
      </c>
      <c r="H90" s="63">
        <v>261</v>
      </c>
      <c r="I90" s="65">
        <v>9.73</v>
      </c>
      <c r="J90" s="66">
        <f t="shared" si="24"/>
        <v>93.600000000000009</v>
      </c>
      <c r="K90" s="66">
        <f t="shared" si="25"/>
        <v>174.79999999999998</v>
      </c>
      <c r="L90" s="66">
        <f t="shared" si="26"/>
        <v>61.199999999999996</v>
      </c>
      <c r="M90" s="66">
        <f t="shared" si="27"/>
        <v>56</v>
      </c>
      <c r="N90" s="66">
        <f t="shared" si="28"/>
        <v>91.349000000000004</v>
      </c>
      <c r="O90" s="66">
        <f t="shared" si="29"/>
        <v>476.94899999999996</v>
      </c>
      <c r="P90" s="66" t="str">
        <f t="shared" si="30"/>
        <v>D</v>
      </c>
      <c r="Q90" s="66" t="str">
        <f t="shared" si="31"/>
        <v>A</v>
      </c>
      <c r="R90" s="66" t="str">
        <f t="shared" si="32"/>
        <v>B</v>
      </c>
      <c r="S90" s="66" t="str">
        <f t="shared" si="33"/>
        <v>C</v>
      </c>
      <c r="T90" s="66" t="str">
        <f t="shared" si="34"/>
        <v>A</v>
      </c>
      <c r="U90" s="67" t="str">
        <f t="shared" si="35"/>
        <v>B</v>
      </c>
      <c r="V90" s="64"/>
    </row>
    <row r="91" spans="1:22" s="4" customFormat="1" x14ac:dyDescent="0.2">
      <c r="A91" s="53">
        <v>89</v>
      </c>
      <c r="B91" s="63" t="s">
        <v>25</v>
      </c>
      <c r="C91" s="63">
        <v>2005</v>
      </c>
      <c r="D91" s="64" t="s">
        <v>93</v>
      </c>
      <c r="E91" s="63">
        <v>190</v>
      </c>
      <c r="F91" s="63">
        <v>331</v>
      </c>
      <c r="G91" s="65">
        <v>24.7</v>
      </c>
      <c r="H91" s="63">
        <v>260</v>
      </c>
      <c r="I91" s="65">
        <v>10</v>
      </c>
      <c r="J91" s="66">
        <f t="shared" si="24"/>
        <v>100.8</v>
      </c>
      <c r="K91" s="66">
        <f t="shared" si="25"/>
        <v>165.6</v>
      </c>
      <c r="L91" s="66">
        <f t="shared" si="26"/>
        <v>77.519999999999982</v>
      </c>
      <c r="M91" s="66">
        <f t="shared" si="27"/>
        <v>54.400000000000006</v>
      </c>
      <c r="N91" s="66">
        <f t="shared" si="28"/>
        <v>76.580000000000027</v>
      </c>
      <c r="O91" s="66">
        <f t="shared" si="29"/>
        <v>474.9</v>
      </c>
      <c r="P91" s="66" t="str">
        <f t="shared" si="30"/>
        <v>C</v>
      </c>
      <c r="Q91" s="66" t="str">
        <f t="shared" si="31"/>
        <v>A</v>
      </c>
      <c r="R91" s="66" t="str">
        <f t="shared" si="32"/>
        <v>A</v>
      </c>
      <c r="S91" s="66" t="str">
        <f t="shared" si="33"/>
        <v>C</v>
      </c>
      <c r="T91" s="66" t="str">
        <f t="shared" si="34"/>
        <v>A</v>
      </c>
      <c r="U91" s="67" t="str">
        <f t="shared" si="35"/>
        <v>B</v>
      </c>
      <c r="V91" s="64"/>
    </row>
    <row r="92" spans="1:22" s="4" customFormat="1" x14ac:dyDescent="0.2">
      <c r="A92" s="53">
        <v>90</v>
      </c>
      <c r="B92" s="63" t="s">
        <v>13</v>
      </c>
      <c r="C92" s="63">
        <v>2004</v>
      </c>
      <c r="D92" s="64" t="s">
        <v>96</v>
      </c>
      <c r="E92" s="63">
        <v>193</v>
      </c>
      <c r="F92" s="63">
        <v>325</v>
      </c>
      <c r="G92" s="65">
        <v>22.2</v>
      </c>
      <c r="H92" s="63">
        <v>267</v>
      </c>
      <c r="I92" s="65">
        <v>9.8000000000000007</v>
      </c>
      <c r="J92" s="66">
        <f t="shared" si="24"/>
        <v>122.4</v>
      </c>
      <c r="K92" s="66">
        <f t="shared" si="25"/>
        <v>138</v>
      </c>
      <c r="L92" s="66">
        <f t="shared" si="26"/>
        <v>60.519999999999989</v>
      </c>
      <c r="M92" s="66">
        <f t="shared" si="27"/>
        <v>65.600000000000009</v>
      </c>
      <c r="N92" s="66">
        <f t="shared" si="28"/>
        <v>87.519999999999982</v>
      </c>
      <c r="O92" s="66">
        <f t="shared" si="29"/>
        <v>474.03999999999996</v>
      </c>
      <c r="P92" s="66" t="str">
        <f t="shared" si="30"/>
        <v>B</v>
      </c>
      <c r="Q92" s="66" t="str">
        <f t="shared" si="31"/>
        <v>B</v>
      </c>
      <c r="R92" s="66" t="str">
        <f t="shared" si="32"/>
        <v>B</v>
      </c>
      <c r="S92" s="66" t="str">
        <f t="shared" si="33"/>
        <v>B</v>
      </c>
      <c r="T92" s="66" t="str">
        <f t="shared" si="34"/>
        <v>A</v>
      </c>
      <c r="U92" s="67" t="str">
        <f t="shared" si="35"/>
        <v>B</v>
      </c>
      <c r="V92" s="64"/>
    </row>
    <row r="93" spans="1:22" s="4" customFormat="1" x14ac:dyDescent="0.2">
      <c r="A93" s="53">
        <v>91</v>
      </c>
      <c r="B93" s="63" t="s">
        <v>34</v>
      </c>
      <c r="C93" s="63">
        <v>2003</v>
      </c>
      <c r="D93" s="64" t="s">
        <v>92</v>
      </c>
      <c r="E93" s="63">
        <v>197</v>
      </c>
      <c r="F93" s="63">
        <v>323</v>
      </c>
      <c r="G93" s="65">
        <v>23.4</v>
      </c>
      <c r="H93" s="63">
        <v>254</v>
      </c>
      <c r="I93" s="65">
        <v>10</v>
      </c>
      <c r="J93" s="66">
        <f t="shared" si="24"/>
        <v>151.20000000000002</v>
      </c>
      <c r="K93" s="66">
        <f t="shared" si="25"/>
        <v>128.79999999999998</v>
      </c>
      <c r="L93" s="66">
        <f t="shared" si="26"/>
        <v>68.679999999999978</v>
      </c>
      <c r="M93" s="66">
        <f t="shared" si="27"/>
        <v>44.800000000000004</v>
      </c>
      <c r="N93" s="66">
        <f t="shared" si="28"/>
        <v>76.580000000000027</v>
      </c>
      <c r="O93" s="66">
        <f t="shared" si="29"/>
        <v>470.06</v>
      </c>
      <c r="P93" s="66" t="str">
        <f t="shared" si="30"/>
        <v>A</v>
      </c>
      <c r="Q93" s="66" t="str">
        <f t="shared" si="31"/>
        <v>B</v>
      </c>
      <c r="R93" s="66" t="str">
        <f t="shared" si="32"/>
        <v>B</v>
      </c>
      <c r="S93" s="66" t="str">
        <f t="shared" si="33"/>
        <v>D</v>
      </c>
      <c r="T93" s="66" t="str">
        <f t="shared" si="34"/>
        <v>A</v>
      </c>
      <c r="U93" s="67" t="str">
        <f t="shared" si="35"/>
        <v>B</v>
      </c>
      <c r="V93" s="64"/>
    </row>
    <row r="94" spans="1:22" s="4" customFormat="1" x14ac:dyDescent="0.2">
      <c r="A94" s="53">
        <v>92</v>
      </c>
      <c r="B94" s="63" t="s">
        <v>136</v>
      </c>
      <c r="C94" s="63">
        <v>2005</v>
      </c>
      <c r="D94" s="64" t="s">
        <v>126</v>
      </c>
      <c r="E94" s="63">
        <v>189</v>
      </c>
      <c r="F94" s="63">
        <v>323</v>
      </c>
      <c r="G94" s="65">
        <v>26.1</v>
      </c>
      <c r="H94" s="63">
        <v>270</v>
      </c>
      <c r="I94" s="65">
        <v>9.76</v>
      </c>
      <c r="J94" s="66">
        <f t="shared" si="24"/>
        <v>93.600000000000009</v>
      </c>
      <c r="K94" s="66">
        <f t="shared" si="25"/>
        <v>128.79999999999998</v>
      </c>
      <c r="L94" s="66">
        <f t="shared" si="26"/>
        <v>87.04</v>
      </c>
      <c r="M94" s="66">
        <f t="shared" si="27"/>
        <v>70.400000000000006</v>
      </c>
      <c r="N94" s="66">
        <f t="shared" si="28"/>
        <v>89.708000000000041</v>
      </c>
      <c r="O94" s="66">
        <f t="shared" si="29"/>
        <v>469.54800000000006</v>
      </c>
      <c r="P94" s="66" t="str">
        <f t="shared" si="30"/>
        <v>D</v>
      </c>
      <c r="Q94" s="66" t="str">
        <f t="shared" si="31"/>
        <v>B</v>
      </c>
      <c r="R94" s="66" t="str">
        <f t="shared" si="32"/>
        <v>A</v>
      </c>
      <c r="S94" s="66" t="str">
        <f t="shared" si="33"/>
        <v>B</v>
      </c>
      <c r="T94" s="66" t="str">
        <f t="shared" si="34"/>
        <v>A</v>
      </c>
      <c r="U94" s="67" t="str">
        <f t="shared" si="35"/>
        <v>B</v>
      </c>
      <c r="V94" s="64"/>
    </row>
    <row r="95" spans="1:22" s="4" customFormat="1" x14ac:dyDescent="0.2">
      <c r="A95" s="53">
        <v>93</v>
      </c>
      <c r="B95" s="63" t="s">
        <v>187</v>
      </c>
      <c r="C95" s="63">
        <v>2004</v>
      </c>
      <c r="D95" s="64" t="s">
        <v>95</v>
      </c>
      <c r="E95" s="63">
        <v>195</v>
      </c>
      <c r="F95" s="63">
        <v>325</v>
      </c>
      <c r="G95" s="65">
        <v>24.6</v>
      </c>
      <c r="H95" s="63">
        <v>264</v>
      </c>
      <c r="I95" s="65">
        <v>10.4</v>
      </c>
      <c r="J95" s="66">
        <f t="shared" si="24"/>
        <v>136.80000000000001</v>
      </c>
      <c r="K95" s="66">
        <f t="shared" si="25"/>
        <v>138</v>
      </c>
      <c r="L95" s="66">
        <f t="shared" si="26"/>
        <v>76.84</v>
      </c>
      <c r="M95" s="66">
        <f t="shared" si="27"/>
        <v>60.800000000000004</v>
      </c>
      <c r="N95" s="66">
        <f t="shared" si="28"/>
        <v>54.7</v>
      </c>
      <c r="O95" s="66">
        <f t="shared" si="29"/>
        <v>467.14</v>
      </c>
      <c r="P95" s="66" t="str">
        <f t="shared" si="30"/>
        <v>B</v>
      </c>
      <c r="Q95" s="66" t="str">
        <f t="shared" si="31"/>
        <v>B</v>
      </c>
      <c r="R95" s="66" t="str">
        <f t="shared" si="32"/>
        <v>A</v>
      </c>
      <c r="S95" s="66" t="str">
        <f t="shared" si="33"/>
        <v>B</v>
      </c>
      <c r="T95" s="66" t="str">
        <f t="shared" si="34"/>
        <v>C</v>
      </c>
      <c r="U95" s="67" t="str">
        <f t="shared" si="35"/>
        <v>B</v>
      </c>
      <c r="V95" s="64"/>
    </row>
    <row r="96" spans="1:22" s="4" customFormat="1" x14ac:dyDescent="0.2">
      <c r="A96" s="53">
        <v>94</v>
      </c>
      <c r="B96" s="63" t="s">
        <v>7</v>
      </c>
      <c r="C96" s="63">
        <v>2003</v>
      </c>
      <c r="D96" s="64" t="s">
        <v>95</v>
      </c>
      <c r="E96" s="63">
        <v>184</v>
      </c>
      <c r="F96" s="63">
        <v>327</v>
      </c>
      <c r="G96" s="65">
        <v>23.4</v>
      </c>
      <c r="H96" s="63">
        <v>280</v>
      </c>
      <c r="I96" s="65">
        <v>9.5</v>
      </c>
      <c r="J96" s="66">
        <f t="shared" si="24"/>
        <v>57.6</v>
      </c>
      <c r="K96" s="66">
        <f t="shared" si="25"/>
        <v>147.19999999999999</v>
      </c>
      <c r="L96" s="66">
        <f t="shared" si="26"/>
        <v>68.679999999999978</v>
      </c>
      <c r="M96" s="66">
        <f t="shared" si="27"/>
        <v>86.4</v>
      </c>
      <c r="N96" s="66">
        <f t="shared" si="28"/>
        <v>103.93000000000002</v>
      </c>
      <c r="O96" s="66">
        <f t="shared" si="29"/>
        <v>463.81</v>
      </c>
      <c r="P96" s="66" t="str">
        <f t="shared" si="30"/>
        <v>D</v>
      </c>
      <c r="Q96" s="66" t="str">
        <f t="shared" si="31"/>
        <v>B</v>
      </c>
      <c r="R96" s="66" t="str">
        <f t="shared" si="32"/>
        <v>B</v>
      </c>
      <c r="S96" s="66" t="str">
        <f t="shared" si="33"/>
        <v>A</v>
      </c>
      <c r="T96" s="66" t="str">
        <f t="shared" si="34"/>
        <v>A</v>
      </c>
      <c r="U96" s="67" t="str">
        <f t="shared" si="35"/>
        <v>B</v>
      </c>
      <c r="V96" s="64"/>
    </row>
    <row r="97" spans="1:22" s="4" customFormat="1" x14ac:dyDescent="0.2">
      <c r="A97" s="53">
        <v>95</v>
      </c>
      <c r="B97" s="63" t="s">
        <v>72</v>
      </c>
      <c r="C97" s="63">
        <v>2008</v>
      </c>
      <c r="D97" s="64" t="s">
        <v>173</v>
      </c>
      <c r="E97" s="63">
        <v>194</v>
      </c>
      <c r="F97" s="63">
        <v>323</v>
      </c>
      <c r="G97" s="65">
        <v>23.1</v>
      </c>
      <c r="H97" s="63">
        <v>264</v>
      </c>
      <c r="I97" s="65">
        <v>10.01</v>
      </c>
      <c r="J97" s="66">
        <f t="shared" si="24"/>
        <v>129.6</v>
      </c>
      <c r="K97" s="66">
        <f t="shared" si="25"/>
        <v>128.79999999999998</v>
      </c>
      <c r="L97" s="66">
        <f t="shared" si="26"/>
        <v>66.64</v>
      </c>
      <c r="M97" s="66">
        <f t="shared" si="27"/>
        <v>60.800000000000004</v>
      </c>
      <c r="N97" s="66">
        <f t="shared" si="28"/>
        <v>76.03300000000003</v>
      </c>
      <c r="O97" s="66">
        <f t="shared" si="29"/>
        <v>461.87299999999999</v>
      </c>
      <c r="P97" s="66" t="str">
        <f t="shared" si="30"/>
        <v>B</v>
      </c>
      <c r="Q97" s="66" t="str">
        <f t="shared" si="31"/>
        <v>B</v>
      </c>
      <c r="R97" s="66" t="str">
        <f t="shared" si="32"/>
        <v>B</v>
      </c>
      <c r="S97" s="66" t="str">
        <f t="shared" si="33"/>
        <v>B</v>
      </c>
      <c r="T97" s="66" t="str">
        <f t="shared" si="34"/>
        <v>A</v>
      </c>
      <c r="U97" s="67" t="str">
        <f t="shared" si="35"/>
        <v>B</v>
      </c>
      <c r="V97" s="64"/>
    </row>
    <row r="98" spans="1:22" s="4" customFormat="1" x14ac:dyDescent="0.2">
      <c r="A98" s="53">
        <v>96</v>
      </c>
      <c r="B98" s="63" t="s">
        <v>197</v>
      </c>
      <c r="C98" s="63">
        <v>2006</v>
      </c>
      <c r="D98" s="64" t="s">
        <v>98</v>
      </c>
      <c r="E98" s="63">
        <v>188</v>
      </c>
      <c r="F98" s="63">
        <v>322</v>
      </c>
      <c r="G98" s="65">
        <v>30</v>
      </c>
      <c r="H98" s="63">
        <v>275</v>
      </c>
      <c r="I98" s="65">
        <v>10.42</v>
      </c>
      <c r="J98" s="66">
        <f t="shared" si="24"/>
        <v>86.4</v>
      </c>
      <c r="K98" s="66">
        <f t="shared" si="25"/>
        <v>124.19999999999999</v>
      </c>
      <c r="L98" s="66">
        <f t="shared" si="26"/>
        <v>113.55999999999999</v>
      </c>
      <c r="M98" s="66">
        <f t="shared" si="27"/>
        <v>78.400000000000006</v>
      </c>
      <c r="N98" s="66">
        <f t="shared" si="28"/>
        <v>53.606000000000023</v>
      </c>
      <c r="O98" s="66">
        <f t="shared" si="29"/>
        <v>456.16599999999994</v>
      </c>
      <c r="P98" s="66" t="str">
        <f t="shared" si="30"/>
        <v>D</v>
      </c>
      <c r="Q98" s="66" t="str">
        <f t="shared" si="31"/>
        <v>B</v>
      </c>
      <c r="R98" s="66" t="str">
        <f t="shared" si="32"/>
        <v>A</v>
      </c>
      <c r="S98" s="66" t="str">
        <f t="shared" si="33"/>
        <v>A</v>
      </c>
      <c r="T98" s="66" t="str">
        <f t="shared" si="34"/>
        <v>C</v>
      </c>
      <c r="U98" s="67" t="str">
        <f t="shared" si="35"/>
        <v>B</v>
      </c>
      <c r="V98" s="64"/>
    </row>
    <row r="99" spans="1:22" s="4" customFormat="1" x14ac:dyDescent="0.2">
      <c r="A99" s="53">
        <v>97</v>
      </c>
      <c r="B99" s="63" t="s">
        <v>63</v>
      </c>
      <c r="C99" s="63">
        <v>2007</v>
      </c>
      <c r="D99" s="64" t="s">
        <v>173</v>
      </c>
      <c r="E99" s="63">
        <v>194</v>
      </c>
      <c r="F99" s="63">
        <v>325</v>
      </c>
      <c r="G99" s="65">
        <v>24.6</v>
      </c>
      <c r="H99" s="63">
        <v>260</v>
      </c>
      <c r="I99" s="65">
        <v>10.42</v>
      </c>
      <c r="J99" s="66">
        <f t="shared" ref="J99:J130" si="36">MAX(0,(E99-176)*3.6*2)</f>
        <v>129.6</v>
      </c>
      <c r="K99" s="66">
        <f t="shared" ref="K99:K130" si="37">MAX(0,(F99-295)*2.3*2)</f>
        <v>138</v>
      </c>
      <c r="L99" s="66">
        <f t="shared" ref="L99:L130" si="38">MAX(0,(G99-13.3)*6.8)</f>
        <v>76.84</v>
      </c>
      <c r="M99" s="66">
        <f t="shared" ref="M99:M130" si="39">MAX(0,(H99-226)*1.6)</f>
        <v>54.400000000000006</v>
      </c>
      <c r="N99" s="66">
        <f t="shared" ref="N99:N130" si="40">MAX(0,(11.4-I99)*54.7)</f>
        <v>53.606000000000023</v>
      </c>
      <c r="O99" s="66">
        <f t="shared" ref="O99:O130" si="41">SUM(J99:N99)</f>
        <v>452.44600000000003</v>
      </c>
      <c r="P99" s="66" t="str">
        <f t="shared" ref="P99:P130" si="42">IF(J99&gt;=2*75,"A",IF(J99&gt;=2*60,"B",IF(J99&gt;=2*50,"C","D")))</f>
        <v>B</v>
      </c>
      <c r="Q99" s="66" t="str">
        <f t="shared" ref="Q99:Q130" si="43">IF(K99&gt;=2*75,"A",IF(K99&gt;=2*60,"B",IF(K99&gt;=2*50,"C","D")))</f>
        <v>B</v>
      </c>
      <c r="R99" s="66" t="str">
        <f t="shared" ref="R99:R130" si="44">IF(L99&gt;=75,"A",IF(L99&gt;=60,"B",IF(L99&gt;=50,"C","D")))</f>
        <v>A</v>
      </c>
      <c r="S99" s="66" t="str">
        <f t="shared" ref="S99:S130" si="45">IF(M99&gt;=75,"A",IF(M99&gt;=60,"B",IF(M99&gt;=50,"C","D")))</f>
        <v>C</v>
      </c>
      <c r="T99" s="66" t="str">
        <f t="shared" ref="T99:T130" si="46">IF(N99&gt;=75,"A",IF(N99&gt;=60,"B",IF(N99&gt;=50,"C","D")))</f>
        <v>C</v>
      </c>
      <c r="U99" s="67" t="str">
        <f t="shared" ref="U99:U130" si="47">IF(O99&gt;=7*75,"A",IF(O99&gt;=7*60,"B",IF(O99&gt;=7*50,"C","D")))</f>
        <v>B</v>
      </c>
      <c r="V99" s="64"/>
    </row>
    <row r="100" spans="1:22" s="4" customFormat="1" x14ac:dyDescent="0.2">
      <c r="A100" s="53">
        <v>98</v>
      </c>
      <c r="B100" s="63" t="s">
        <v>125</v>
      </c>
      <c r="C100" s="63">
        <v>2006</v>
      </c>
      <c r="D100" s="64" t="s">
        <v>126</v>
      </c>
      <c r="E100" s="63">
        <v>192</v>
      </c>
      <c r="F100" s="63">
        <v>329</v>
      </c>
      <c r="G100" s="65">
        <v>28.4</v>
      </c>
      <c r="H100" s="63">
        <v>259</v>
      </c>
      <c r="I100" s="65">
        <v>11.01</v>
      </c>
      <c r="J100" s="66">
        <f t="shared" si="36"/>
        <v>115.2</v>
      </c>
      <c r="K100" s="66">
        <f t="shared" si="37"/>
        <v>156.39999999999998</v>
      </c>
      <c r="L100" s="66">
        <f t="shared" si="38"/>
        <v>102.67999999999998</v>
      </c>
      <c r="M100" s="66">
        <f t="shared" si="39"/>
        <v>52.800000000000004</v>
      </c>
      <c r="N100" s="66">
        <f t="shared" si="40"/>
        <v>21.333000000000034</v>
      </c>
      <c r="O100" s="66">
        <f t="shared" si="41"/>
        <v>448.41300000000001</v>
      </c>
      <c r="P100" s="66" t="str">
        <f t="shared" si="42"/>
        <v>C</v>
      </c>
      <c r="Q100" s="66" t="str">
        <f t="shared" si="43"/>
        <v>A</v>
      </c>
      <c r="R100" s="66" t="str">
        <f t="shared" si="44"/>
        <v>A</v>
      </c>
      <c r="S100" s="66" t="str">
        <f t="shared" si="45"/>
        <v>C</v>
      </c>
      <c r="T100" s="66" t="str">
        <f t="shared" si="46"/>
        <v>D</v>
      </c>
      <c r="U100" s="67" t="str">
        <f t="shared" si="47"/>
        <v>B</v>
      </c>
      <c r="V100" s="64"/>
    </row>
    <row r="101" spans="1:22" s="4" customFormat="1" x14ac:dyDescent="0.2">
      <c r="A101" s="53">
        <v>99</v>
      </c>
      <c r="B101" s="63" t="s">
        <v>195</v>
      </c>
      <c r="C101" s="63">
        <v>2006</v>
      </c>
      <c r="D101" s="64" t="s">
        <v>98</v>
      </c>
      <c r="E101" s="63">
        <v>189</v>
      </c>
      <c r="F101" s="63">
        <v>323</v>
      </c>
      <c r="G101" s="65">
        <v>21.9</v>
      </c>
      <c r="H101" s="63">
        <v>275</v>
      </c>
      <c r="I101" s="65">
        <v>9.7799999999999994</v>
      </c>
      <c r="J101" s="66">
        <f t="shared" si="36"/>
        <v>93.600000000000009</v>
      </c>
      <c r="K101" s="66">
        <f t="shared" si="37"/>
        <v>128.79999999999998</v>
      </c>
      <c r="L101" s="66">
        <f t="shared" si="38"/>
        <v>58.479999999999983</v>
      </c>
      <c r="M101" s="66">
        <f t="shared" si="39"/>
        <v>78.400000000000006</v>
      </c>
      <c r="N101" s="66">
        <f t="shared" si="40"/>
        <v>88.614000000000061</v>
      </c>
      <c r="O101" s="66">
        <f t="shared" si="41"/>
        <v>447.89400000000001</v>
      </c>
      <c r="P101" s="66" t="str">
        <f t="shared" si="42"/>
        <v>D</v>
      </c>
      <c r="Q101" s="66" t="str">
        <f t="shared" si="43"/>
        <v>B</v>
      </c>
      <c r="R101" s="66" t="str">
        <f t="shared" si="44"/>
        <v>C</v>
      </c>
      <c r="S101" s="66" t="str">
        <f t="shared" si="45"/>
        <v>A</v>
      </c>
      <c r="T101" s="66" t="str">
        <f t="shared" si="46"/>
        <v>A</v>
      </c>
      <c r="U101" s="67" t="str">
        <f t="shared" si="47"/>
        <v>B</v>
      </c>
      <c r="V101" s="64"/>
    </row>
    <row r="102" spans="1:22" s="4" customFormat="1" x14ac:dyDescent="0.2">
      <c r="A102" s="53">
        <v>100</v>
      </c>
      <c r="B102" s="63" t="s">
        <v>180</v>
      </c>
      <c r="C102" s="63">
        <v>2003</v>
      </c>
      <c r="D102" s="64" t="s">
        <v>173</v>
      </c>
      <c r="E102" s="63">
        <v>193</v>
      </c>
      <c r="F102" s="63">
        <v>319</v>
      </c>
      <c r="G102" s="65">
        <v>27.1</v>
      </c>
      <c r="H102" s="63">
        <v>253</v>
      </c>
      <c r="I102" s="65">
        <v>10.130000000000001</v>
      </c>
      <c r="J102" s="66">
        <f t="shared" si="36"/>
        <v>122.4</v>
      </c>
      <c r="K102" s="66">
        <f t="shared" si="37"/>
        <v>110.39999999999999</v>
      </c>
      <c r="L102" s="66">
        <f t="shared" si="38"/>
        <v>93.84</v>
      </c>
      <c r="M102" s="66">
        <f t="shared" si="39"/>
        <v>43.2</v>
      </c>
      <c r="N102" s="66">
        <f t="shared" si="40"/>
        <v>69.46899999999998</v>
      </c>
      <c r="O102" s="66">
        <f t="shared" si="41"/>
        <v>439.30899999999997</v>
      </c>
      <c r="P102" s="66" t="str">
        <f t="shared" si="42"/>
        <v>B</v>
      </c>
      <c r="Q102" s="66" t="str">
        <f t="shared" si="43"/>
        <v>C</v>
      </c>
      <c r="R102" s="66" t="str">
        <f t="shared" si="44"/>
        <v>A</v>
      </c>
      <c r="S102" s="66" t="str">
        <f t="shared" si="45"/>
        <v>D</v>
      </c>
      <c r="T102" s="66" t="str">
        <f t="shared" si="46"/>
        <v>B</v>
      </c>
      <c r="U102" s="67" t="str">
        <f t="shared" si="47"/>
        <v>B</v>
      </c>
      <c r="V102" s="64"/>
    </row>
    <row r="103" spans="1:22" s="4" customFormat="1" x14ac:dyDescent="0.2">
      <c r="A103" s="53">
        <v>101</v>
      </c>
      <c r="B103" s="63" t="s">
        <v>160</v>
      </c>
      <c r="C103" s="63">
        <v>2005</v>
      </c>
      <c r="D103" s="64" t="s">
        <v>90</v>
      </c>
      <c r="E103" s="63">
        <v>190</v>
      </c>
      <c r="F103" s="63">
        <v>319</v>
      </c>
      <c r="G103" s="65">
        <v>24.9</v>
      </c>
      <c r="H103" s="63">
        <v>263</v>
      </c>
      <c r="I103" s="65">
        <v>9.76</v>
      </c>
      <c r="J103" s="66">
        <f t="shared" si="36"/>
        <v>100.8</v>
      </c>
      <c r="K103" s="66">
        <f t="shared" si="37"/>
        <v>110.39999999999999</v>
      </c>
      <c r="L103" s="66">
        <f t="shared" si="38"/>
        <v>78.879999999999981</v>
      </c>
      <c r="M103" s="66">
        <f t="shared" si="39"/>
        <v>59.2</v>
      </c>
      <c r="N103" s="66">
        <f t="shared" si="40"/>
        <v>89.708000000000041</v>
      </c>
      <c r="O103" s="66">
        <f t="shared" si="41"/>
        <v>438.988</v>
      </c>
      <c r="P103" s="66" t="str">
        <f t="shared" si="42"/>
        <v>C</v>
      </c>
      <c r="Q103" s="66" t="str">
        <f t="shared" si="43"/>
        <v>C</v>
      </c>
      <c r="R103" s="66" t="str">
        <f t="shared" si="44"/>
        <v>A</v>
      </c>
      <c r="S103" s="66" t="str">
        <f t="shared" si="45"/>
        <v>C</v>
      </c>
      <c r="T103" s="66" t="str">
        <f t="shared" si="46"/>
        <v>A</v>
      </c>
      <c r="U103" s="67" t="str">
        <f t="shared" si="47"/>
        <v>B</v>
      </c>
      <c r="V103" s="64"/>
    </row>
    <row r="104" spans="1:22" s="4" customFormat="1" x14ac:dyDescent="0.2">
      <c r="A104" s="53">
        <v>102</v>
      </c>
      <c r="B104" s="63" t="s">
        <v>65</v>
      </c>
      <c r="C104" s="63">
        <v>2007</v>
      </c>
      <c r="D104" s="64" t="s">
        <v>87</v>
      </c>
      <c r="E104" s="63">
        <v>192</v>
      </c>
      <c r="F104" s="63">
        <v>323</v>
      </c>
      <c r="G104" s="65">
        <v>19.399999999999999</v>
      </c>
      <c r="H104" s="63">
        <v>267</v>
      </c>
      <c r="I104" s="65">
        <v>9.8000000000000007</v>
      </c>
      <c r="J104" s="66">
        <f t="shared" si="36"/>
        <v>115.2</v>
      </c>
      <c r="K104" s="66">
        <f t="shared" si="37"/>
        <v>128.79999999999998</v>
      </c>
      <c r="L104" s="66">
        <f t="shared" si="38"/>
        <v>41.479999999999983</v>
      </c>
      <c r="M104" s="66">
        <f t="shared" si="39"/>
        <v>65.600000000000009</v>
      </c>
      <c r="N104" s="66">
        <f t="shared" si="40"/>
        <v>87.519999999999982</v>
      </c>
      <c r="O104" s="66">
        <f t="shared" si="41"/>
        <v>438.59999999999997</v>
      </c>
      <c r="P104" s="66" t="str">
        <f t="shared" si="42"/>
        <v>C</v>
      </c>
      <c r="Q104" s="66" t="str">
        <f t="shared" si="43"/>
        <v>B</v>
      </c>
      <c r="R104" s="66" t="str">
        <f t="shared" si="44"/>
        <v>D</v>
      </c>
      <c r="S104" s="66" t="str">
        <f t="shared" si="45"/>
        <v>B</v>
      </c>
      <c r="T104" s="66" t="str">
        <f t="shared" si="46"/>
        <v>A</v>
      </c>
      <c r="U104" s="67" t="str">
        <f t="shared" si="47"/>
        <v>B</v>
      </c>
      <c r="V104" s="64"/>
    </row>
    <row r="105" spans="1:22" s="4" customFormat="1" x14ac:dyDescent="0.2">
      <c r="A105" s="53">
        <v>103</v>
      </c>
      <c r="B105" s="63" t="s">
        <v>85</v>
      </c>
      <c r="C105" s="63">
        <v>2006</v>
      </c>
      <c r="D105" s="64" t="s">
        <v>95</v>
      </c>
      <c r="E105" s="63">
        <v>193</v>
      </c>
      <c r="F105" s="63">
        <v>321</v>
      </c>
      <c r="G105" s="65">
        <v>21.2</v>
      </c>
      <c r="H105" s="63">
        <v>256</v>
      </c>
      <c r="I105" s="65">
        <v>9.6999999999999993</v>
      </c>
      <c r="J105" s="66">
        <f t="shared" si="36"/>
        <v>122.4</v>
      </c>
      <c r="K105" s="66">
        <f t="shared" si="37"/>
        <v>119.6</v>
      </c>
      <c r="L105" s="66">
        <f t="shared" si="38"/>
        <v>53.719999999999992</v>
      </c>
      <c r="M105" s="66">
        <f t="shared" si="39"/>
        <v>48</v>
      </c>
      <c r="N105" s="66">
        <f t="shared" si="40"/>
        <v>92.990000000000066</v>
      </c>
      <c r="O105" s="66">
        <f t="shared" si="41"/>
        <v>436.71000000000004</v>
      </c>
      <c r="P105" s="66" t="str">
        <f t="shared" si="42"/>
        <v>B</v>
      </c>
      <c r="Q105" s="66" t="str">
        <f t="shared" si="43"/>
        <v>C</v>
      </c>
      <c r="R105" s="66" t="str">
        <f t="shared" si="44"/>
        <v>C</v>
      </c>
      <c r="S105" s="66" t="str">
        <f t="shared" si="45"/>
        <v>D</v>
      </c>
      <c r="T105" s="66" t="str">
        <f t="shared" si="46"/>
        <v>A</v>
      </c>
      <c r="U105" s="67" t="str">
        <f t="shared" si="47"/>
        <v>B</v>
      </c>
      <c r="V105" s="64"/>
    </row>
    <row r="106" spans="1:22" s="4" customFormat="1" x14ac:dyDescent="0.2">
      <c r="A106" s="53">
        <v>104</v>
      </c>
      <c r="B106" s="63" t="s">
        <v>155</v>
      </c>
      <c r="C106" s="63">
        <v>2006</v>
      </c>
      <c r="D106" s="64" t="s">
        <v>90</v>
      </c>
      <c r="E106" s="63">
        <v>191</v>
      </c>
      <c r="F106" s="63">
        <v>323</v>
      </c>
      <c r="G106" s="65">
        <v>25</v>
      </c>
      <c r="H106" s="63">
        <v>260</v>
      </c>
      <c r="I106" s="65">
        <v>10.199999999999999</v>
      </c>
      <c r="J106" s="66">
        <f t="shared" si="36"/>
        <v>108</v>
      </c>
      <c r="K106" s="66">
        <f t="shared" si="37"/>
        <v>128.79999999999998</v>
      </c>
      <c r="L106" s="66">
        <f t="shared" si="38"/>
        <v>79.559999999999988</v>
      </c>
      <c r="M106" s="66">
        <f t="shared" si="39"/>
        <v>54.400000000000006</v>
      </c>
      <c r="N106" s="66">
        <f t="shared" si="40"/>
        <v>65.640000000000057</v>
      </c>
      <c r="O106" s="66">
        <f t="shared" si="41"/>
        <v>436.40000000000003</v>
      </c>
      <c r="P106" s="66" t="str">
        <f t="shared" si="42"/>
        <v>C</v>
      </c>
      <c r="Q106" s="66" t="str">
        <f t="shared" si="43"/>
        <v>B</v>
      </c>
      <c r="R106" s="66" t="str">
        <f t="shared" si="44"/>
        <v>A</v>
      </c>
      <c r="S106" s="66" t="str">
        <f t="shared" si="45"/>
        <v>C</v>
      </c>
      <c r="T106" s="66" t="str">
        <f t="shared" si="46"/>
        <v>B</v>
      </c>
      <c r="U106" s="67" t="str">
        <f t="shared" si="47"/>
        <v>B</v>
      </c>
      <c r="V106" s="64"/>
    </row>
    <row r="107" spans="1:22" s="4" customFormat="1" x14ac:dyDescent="0.2">
      <c r="A107" s="53">
        <v>105</v>
      </c>
      <c r="B107" s="63" t="s">
        <v>41</v>
      </c>
      <c r="C107" s="63">
        <v>2006</v>
      </c>
      <c r="D107" s="64" t="s">
        <v>97</v>
      </c>
      <c r="E107" s="63">
        <v>196</v>
      </c>
      <c r="F107" s="63">
        <v>329</v>
      </c>
      <c r="G107" s="65">
        <v>20.7</v>
      </c>
      <c r="H107" s="63">
        <v>256</v>
      </c>
      <c r="I107" s="65">
        <v>10.72</v>
      </c>
      <c r="J107" s="66">
        <f t="shared" si="36"/>
        <v>144</v>
      </c>
      <c r="K107" s="66">
        <f t="shared" si="37"/>
        <v>156.39999999999998</v>
      </c>
      <c r="L107" s="66">
        <f t="shared" si="38"/>
        <v>50.319999999999986</v>
      </c>
      <c r="M107" s="66">
        <f t="shared" si="39"/>
        <v>48</v>
      </c>
      <c r="N107" s="66">
        <f t="shared" si="40"/>
        <v>37.195999999999984</v>
      </c>
      <c r="O107" s="66">
        <f t="shared" si="41"/>
        <v>435.91599999999994</v>
      </c>
      <c r="P107" s="66" t="str">
        <f t="shared" si="42"/>
        <v>B</v>
      </c>
      <c r="Q107" s="66" t="str">
        <f t="shared" si="43"/>
        <v>A</v>
      </c>
      <c r="R107" s="66" t="str">
        <f t="shared" si="44"/>
        <v>C</v>
      </c>
      <c r="S107" s="66" t="str">
        <f t="shared" si="45"/>
        <v>D</v>
      </c>
      <c r="T107" s="66" t="str">
        <f t="shared" si="46"/>
        <v>D</v>
      </c>
      <c r="U107" s="67" t="str">
        <f t="shared" si="47"/>
        <v>B</v>
      </c>
      <c r="V107" s="64"/>
    </row>
    <row r="108" spans="1:22" s="4" customFormat="1" x14ac:dyDescent="0.2">
      <c r="A108" s="53">
        <v>106</v>
      </c>
      <c r="B108" s="63" t="s">
        <v>149</v>
      </c>
      <c r="C108" s="63">
        <v>2006</v>
      </c>
      <c r="D108" s="64" t="s">
        <v>89</v>
      </c>
      <c r="E108" s="63">
        <v>192</v>
      </c>
      <c r="F108" s="63">
        <v>321</v>
      </c>
      <c r="G108" s="65">
        <v>19.399999999999999</v>
      </c>
      <c r="H108" s="63">
        <v>263</v>
      </c>
      <c r="I108" s="65">
        <v>9.6</v>
      </c>
      <c r="J108" s="66">
        <f t="shared" si="36"/>
        <v>115.2</v>
      </c>
      <c r="K108" s="66">
        <f t="shared" si="37"/>
        <v>119.6</v>
      </c>
      <c r="L108" s="66">
        <f t="shared" si="38"/>
        <v>41.479999999999983</v>
      </c>
      <c r="M108" s="66">
        <f t="shared" si="39"/>
        <v>59.2</v>
      </c>
      <c r="N108" s="66">
        <f t="shared" si="40"/>
        <v>98.460000000000051</v>
      </c>
      <c r="O108" s="66">
        <f t="shared" si="41"/>
        <v>433.94</v>
      </c>
      <c r="P108" s="66" t="str">
        <f t="shared" si="42"/>
        <v>C</v>
      </c>
      <c r="Q108" s="66" t="str">
        <f t="shared" si="43"/>
        <v>C</v>
      </c>
      <c r="R108" s="66" t="str">
        <f t="shared" si="44"/>
        <v>D</v>
      </c>
      <c r="S108" s="66" t="str">
        <f t="shared" si="45"/>
        <v>C</v>
      </c>
      <c r="T108" s="66" t="str">
        <f t="shared" si="46"/>
        <v>A</v>
      </c>
      <c r="U108" s="67" t="str">
        <f t="shared" si="47"/>
        <v>B</v>
      </c>
      <c r="V108" s="64"/>
    </row>
    <row r="109" spans="1:22" s="4" customFormat="1" x14ac:dyDescent="0.2">
      <c r="A109" s="53">
        <v>107</v>
      </c>
      <c r="B109" s="63" t="s">
        <v>64</v>
      </c>
      <c r="C109" s="63">
        <v>2007</v>
      </c>
      <c r="D109" s="64" t="s">
        <v>92</v>
      </c>
      <c r="E109" s="63">
        <v>195</v>
      </c>
      <c r="F109" s="63">
        <v>327</v>
      </c>
      <c r="G109" s="65">
        <v>22</v>
      </c>
      <c r="H109" s="63">
        <v>238</v>
      </c>
      <c r="I109" s="65">
        <v>10.1</v>
      </c>
      <c r="J109" s="66">
        <f t="shared" si="36"/>
        <v>136.80000000000001</v>
      </c>
      <c r="K109" s="66">
        <f t="shared" si="37"/>
        <v>147.19999999999999</v>
      </c>
      <c r="L109" s="66">
        <f t="shared" si="38"/>
        <v>59.16</v>
      </c>
      <c r="M109" s="66">
        <f t="shared" si="39"/>
        <v>19.200000000000003</v>
      </c>
      <c r="N109" s="66">
        <f t="shared" si="40"/>
        <v>71.110000000000042</v>
      </c>
      <c r="O109" s="66">
        <f t="shared" si="41"/>
        <v>433.47</v>
      </c>
      <c r="P109" s="66" t="str">
        <f t="shared" si="42"/>
        <v>B</v>
      </c>
      <c r="Q109" s="66" t="str">
        <f t="shared" si="43"/>
        <v>B</v>
      </c>
      <c r="R109" s="66" t="str">
        <f t="shared" si="44"/>
        <v>C</v>
      </c>
      <c r="S109" s="66" t="str">
        <f t="shared" si="45"/>
        <v>D</v>
      </c>
      <c r="T109" s="66" t="str">
        <f t="shared" si="46"/>
        <v>B</v>
      </c>
      <c r="U109" s="67" t="str">
        <f t="shared" si="47"/>
        <v>B</v>
      </c>
      <c r="V109" s="64"/>
    </row>
    <row r="110" spans="1:22" s="4" customFormat="1" x14ac:dyDescent="0.2">
      <c r="A110" s="53">
        <v>108</v>
      </c>
      <c r="B110" s="63" t="s">
        <v>43</v>
      </c>
      <c r="C110" s="63">
        <v>2006</v>
      </c>
      <c r="D110" s="64" t="s">
        <v>89</v>
      </c>
      <c r="E110" s="63">
        <v>192</v>
      </c>
      <c r="F110" s="63">
        <v>321</v>
      </c>
      <c r="G110" s="65">
        <v>25.5</v>
      </c>
      <c r="H110" s="63">
        <v>270</v>
      </c>
      <c r="I110" s="65">
        <v>10.58</v>
      </c>
      <c r="J110" s="66">
        <f t="shared" si="36"/>
        <v>115.2</v>
      </c>
      <c r="K110" s="66">
        <f t="shared" si="37"/>
        <v>119.6</v>
      </c>
      <c r="L110" s="66">
        <f t="shared" si="38"/>
        <v>82.96</v>
      </c>
      <c r="M110" s="66">
        <f t="shared" si="39"/>
        <v>70.400000000000006</v>
      </c>
      <c r="N110" s="66">
        <f t="shared" si="40"/>
        <v>44.854000000000021</v>
      </c>
      <c r="O110" s="66">
        <f t="shared" si="41"/>
        <v>433.01400000000001</v>
      </c>
      <c r="P110" s="66" t="str">
        <f t="shared" si="42"/>
        <v>C</v>
      </c>
      <c r="Q110" s="66" t="str">
        <f t="shared" si="43"/>
        <v>C</v>
      </c>
      <c r="R110" s="66" t="str">
        <f t="shared" si="44"/>
        <v>A</v>
      </c>
      <c r="S110" s="66" t="str">
        <f t="shared" si="45"/>
        <v>B</v>
      </c>
      <c r="T110" s="66" t="str">
        <f t="shared" si="46"/>
        <v>D</v>
      </c>
      <c r="U110" s="67" t="str">
        <f t="shared" si="47"/>
        <v>B</v>
      </c>
      <c r="V110" s="64"/>
    </row>
    <row r="111" spans="1:22" s="4" customFormat="1" x14ac:dyDescent="0.2">
      <c r="A111" s="53">
        <v>109</v>
      </c>
      <c r="B111" s="63" t="s">
        <v>166</v>
      </c>
      <c r="C111" s="63">
        <v>2007</v>
      </c>
      <c r="D111" s="64" t="s">
        <v>92</v>
      </c>
      <c r="E111" s="63">
        <v>186</v>
      </c>
      <c r="F111" s="63">
        <v>327</v>
      </c>
      <c r="G111" s="65">
        <v>21.4</v>
      </c>
      <c r="H111" s="63">
        <v>277</v>
      </c>
      <c r="I111" s="65">
        <v>10</v>
      </c>
      <c r="J111" s="66">
        <f t="shared" si="36"/>
        <v>72</v>
      </c>
      <c r="K111" s="66">
        <f t="shared" si="37"/>
        <v>147.19999999999999</v>
      </c>
      <c r="L111" s="66">
        <f t="shared" si="38"/>
        <v>55.079999999999984</v>
      </c>
      <c r="M111" s="66">
        <f t="shared" si="39"/>
        <v>81.600000000000009</v>
      </c>
      <c r="N111" s="66">
        <f t="shared" si="40"/>
        <v>76.580000000000027</v>
      </c>
      <c r="O111" s="66">
        <f t="shared" si="41"/>
        <v>432.46000000000004</v>
      </c>
      <c r="P111" s="66" t="str">
        <f t="shared" si="42"/>
        <v>D</v>
      </c>
      <c r="Q111" s="66" t="str">
        <f t="shared" si="43"/>
        <v>B</v>
      </c>
      <c r="R111" s="66" t="str">
        <f t="shared" si="44"/>
        <v>C</v>
      </c>
      <c r="S111" s="66" t="str">
        <f t="shared" si="45"/>
        <v>A</v>
      </c>
      <c r="T111" s="66" t="str">
        <f t="shared" si="46"/>
        <v>A</v>
      </c>
      <c r="U111" s="67" t="str">
        <f t="shared" si="47"/>
        <v>B</v>
      </c>
      <c r="V111" s="64"/>
    </row>
    <row r="112" spans="1:22" s="4" customFormat="1" x14ac:dyDescent="0.2">
      <c r="A112" s="53">
        <v>110</v>
      </c>
      <c r="B112" s="63" t="s">
        <v>81</v>
      </c>
      <c r="C112" s="63">
        <v>2005</v>
      </c>
      <c r="D112" s="64" t="s">
        <v>88</v>
      </c>
      <c r="E112" s="63">
        <v>189</v>
      </c>
      <c r="F112" s="63">
        <v>323</v>
      </c>
      <c r="G112" s="65">
        <v>21.3</v>
      </c>
      <c r="H112" s="63">
        <v>275</v>
      </c>
      <c r="I112" s="65">
        <v>10.08</v>
      </c>
      <c r="J112" s="66">
        <f t="shared" si="36"/>
        <v>93.600000000000009</v>
      </c>
      <c r="K112" s="66">
        <f t="shared" si="37"/>
        <v>128.79999999999998</v>
      </c>
      <c r="L112" s="66">
        <f t="shared" si="38"/>
        <v>54.4</v>
      </c>
      <c r="M112" s="66">
        <f t="shared" si="39"/>
        <v>78.400000000000006</v>
      </c>
      <c r="N112" s="66">
        <f t="shared" si="40"/>
        <v>72.204000000000022</v>
      </c>
      <c r="O112" s="66">
        <f t="shared" si="41"/>
        <v>427.40399999999994</v>
      </c>
      <c r="P112" s="66" t="str">
        <f t="shared" si="42"/>
        <v>D</v>
      </c>
      <c r="Q112" s="66" t="str">
        <f t="shared" si="43"/>
        <v>B</v>
      </c>
      <c r="R112" s="66" t="str">
        <f t="shared" si="44"/>
        <v>C</v>
      </c>
      <c r="S112" s="66" t="str">
        <f t="shared" si="45"/>
        <v>A</v>
      </c>
      <c r="T112" s="66" t="str">
        <f t="shared" si="46"/>
        <v>B</v>
      </c>
      <c r="U112" s="67" t="str">
        <f t="shared" si="47"/>
        <v>B</v>
      </c>
      <c r="V112" s="64"/>
    </row>
    <row r="113" spans="1:22" s="4" customFormat="1" x14ac:dyDescent="0.2">
      <c r="A113" s="53">
        <v>111</v>
      </c>
      <c r="B113" s="63" t="s">
        <v>158</v>
      </c>
      <c r="C113" s="63">
        <v>2005</v>
      </c>
      <c r="D113" s="64" t="s">
        <v>173</v>
      </c>
      <c r="E113" s="63">
        <v>192</v>
      </c>
      <c r="F113" s="63">
        <v>321</v>
      </c>
      <c r="G113" s="65">
        <v>25.5</v>
      </c>
      <c r="H113" s="63">
        <v>254</v>
      </c>
      <c r="I113" s="65">
        <v>10.25</v>
      </c>
      <c r="J113" s="66">
        <f t="shared" si="36"/>
        <v>115.2</v>
      </c>
      <c r="K113" s="66">
        <f t="shared" si="37"/>
        <v>119.6</v>
      </c>
      <c r="L113" s="66">
        <f t="shared" si="38"/>
        <v>82.96</v>
      </c>
      <c r="M113" s="66">
        <f t="shared" si="39"/>
        <v>44.800000000000004</v>
      </c>
      <c r="N113" s="66">
        <f t="shared" si="40"/>
        <v>62.905000000000022</v>
      </c>
      <c r="O113" s="66">
        <f t="shared" si="41"/>
        <v>425.46500000000003</v>
      </c>
      <c r="P113" s="66" t="str">
        <f t="shared" si="42"/>
        <v>C</v>
      </c>
      <c r="Q113" s="66" t="str">
        <f t="shared" si="43"/>
        <v>C</v>
      </c>
      <c r="R113" s="66" t="str">
        <f t="shared" si="44"/>
        <v>A</v>
      </c>
      <c r="S113" s="66" t="str">
        <f t="shared" si="45"/>
        <v>D</v>
      </c>
      <c r="T113" s="66" t="str">
        <f t="shared" si="46"/>
        <v>B</v>
      </c>
      <c r="U113" s="67" t="str">
        <f t="shared" si="47"/>
        <v>B</v>
      </c>
      <c r="V113" s="64"/>
    </row>
    <row r="114" spans="1:22" s="4" customFormat="1" x14ac:dyDescent="0.2">
      <c r="A114" s="53">
        <v>112</v>
      </c>
      <c r="B114" s="63" t="s">
        <v>119</v>
      </c>
      <c r="C114" s="63">
        <v>2004</v>
      </c>
      <c r="D114" s="64" t="s">
        <v>120</v>
      </c>
      <c r="E114" s="63">
        <v>187</v>
      </c>
      <c r="F114" s="63">
        <v>333</v>
      </c>
      <c r="G114" s="65">
        <v>17.3</v>
      </c>
      <c r="H114" s="63">
        <v>279</v>
      </c>
      <c r="I114" s="65">
        <v>10.36</v>
      </c>
      <c r="J114" s="66">
        <f t="shared" si="36"/>
        <v>79.2</v>
      </c>
      <c r="K114" s="66">
        <f t="shared" si="37"/>
        <v>174.79999999999998</v>
      </c>
      <c r="L114" s="66">
        <f t="shared" si="38"/>
        <v>27.2</v>
      </c>
      <c r="M114" s="66">
        <f t="shared" si="39"/>
        <v>84.800000000000011</v>
      </c>
      <c r="N114" s="66">
        <f t="shared" si="40"/>
        <v>56.888000000000055</v>
      </c>
      <c r="O114" s="66">
        <f t="shared" si="41"/>
        <v>422.88800000000003</v>
      </c>
      <c r="P114" s="66" t="str">
        <f t="shared" si="42"/>
        <v>D</v>
      </c>
      <c r="Q114" s="66" t="str">
        <f t="shared" si="43"/>
        <v>A</v>
      </c>
      <c r="R114" s="66" t="str">
        <f t="shared" si="44"/>
        <v>D</v>
      </c>
      <c r="S114" s="66" t="str">
        <f t="shared" si="45"/>
        <v>A</v>
      </c>
      <c r="T114" s="66" t="str">
        <f t="shared" si="46"/>
        <v>C</v>
      </c>
      <c r="U114" s="67" t="str">
        <f t="shared" si="47"/>
        <v>B</v>
      </c>
      <c r="V114" s="64"/>
    </row>
    <row r="115" spans="1:22" s="4" customFormat="1" x14ac:dyDescent="0.2">
      <c r="A115" s="54">
        <v>113</v>
      </c>
      <c r="B115" s="63" t="s">
        <v>181</v>
      </c>
      <c r="C115" s="63">
        <v>2008</v>
      </c>
      <c r="D115" s="64" t="s">
        <v>94</v>
      </c>
      <c r="E115" s="63">
        <v>193</v>
      </c>
      <c r="F115" s="63">
        <v>323</v>
      </c>
      <c r="G115" s="65">
        <v>20.8</v>
      </c>
      <c r="H115" s="63">
        <v>265</v>
      </c>
      <c r="I115" s="65">
        <v>10.42</v>
      </c>
      <c r="J115" s="66">
        <f t="shared" si="36"/>
        <v>122.4</v>
      </c>
      <c r="K115" s="66">
        <f t="shared" si="37"/>
        <v>128.79999999999998</v>
      </c>
      <c r="L115" s="66">
        <f t="shared" si="38"/>
        <v>51</v>
      </c>
      <c r="M115" s="66">
        <f t="shared" si="39"/>
        <v>62.400000000000006</v>
      </c>
      <c r="N115" s="66">
        <f t="shared" si="40"/>
        <v>53.606000000000023</v>
      </c>
      <c r="O115" s="66">
        <f t="shared" si="41"/>
        <v>418.20600000000002</v>
      </c>
      <c r="P115" s="66" t="str">
        <f t="shared" si="42"/>
        <v>B</v>
      </c>
      <c r="Q115" s="66" t="str">
        <f t="shared" si="43"/>
        <v>B</v>
      </c>
      <c r="R115" s="66" t="str">
        <f t="shared" si="44"/>
        <v>C</v>
      </c>
      <c r="S115" s="66" t="str">
        <f t="shared" si="45"/>
        <v>B</v>
      </c>
      <c r="T115" s="66" t="str">
        <f t="shared" si="46"/>
        <v>C</v>
      </c>
      <c r="U115" s="67" t="str">
        <f t="shared" si="47"/>
        <v>C</v>
      </c>
      <c r="V115" s="64"/>
    </row>
    <row r="116" spans="1:22" s="4" customFormat="1" x14ac:dyDescent="0.2">
      <c r="A116" s="53">
        <v>114</v>
      </c>
      <c r="B116" s="63" t="s">
        <v>184</v>
      </c>
      <c r="C116" s="63">
        <v>2005</v>
      </c>
      <c r="D116" s="64" t="s">
        <v>94</v>
      </c>
      <c r="E116" s="63">
        <v>193</v>
      </c>
      <c r="F116" s="63">
        <v>321</v>
      </c>
      <c r="G116" s="65">
        <v>21.5</v>
      </c>
      <c r="H116" s="63">
        <v>252</v>
      </c>
      <c r="I116" s="65">
        <v>10.02</v>
      </c>
      <c r="J116" s="66">
        <f t="shared" si="36"/>
        <v>122.4</v>
      </c>
      <c r="K116" s="66">
        <f t="shared" si="37"/>
        <v>119.6</v>
      </c>
      <c r="L116" s="66">
        <f t="shared" si="38"/>
        <v>55.759999999999991</v>
      </c>
      <c r="M116" s="66">
        <f t="shared" si="39"/>
        <v>41.6</v>
      </c>
      <c r="N116" s="66">
        <f t="shared" si="40"/>
        <v>75.486000000000047</v>
      </c>
      <c r="O116" s="66">
        <f t="shared" si="41"/>
        <v>414.84600000000006</v>
      </c>
      <c r="P116" s="66" t="str">
        <f t="shared" si="42"/>
        <v>B</v>
      </c>
      <c r="Q116" s="66" t="str">
        <f t="shared" si="43"/>
        <v>C</v>
      </c>
      <c r="R116" s="66" t="str">
        <f t="shared" si="44"/>
        <v>C</v>
      </c>
      <c r="S116" s="66" t="str">
        <f t="shared" si="45"/>
        <v>D</v>
      </c>
      <c r="T116" s="66" t="str">
        <f t="shared" si="46"/>
        <v>A</v>
      </c>
      <c r="U116" s="67" t="str">
        <f t="shared" si="47"/>
        <v>C</v>
      </c>
      <c r="V116" s="64"/>
    </row>
    <row r="117" spans="1:22" s="4" customFormat="1" x14ac:dyDescent="0.2">
      <c r="A117" s="53">
        <v>115</v>
      </c>
      <c r="B117" s="63" t="s">
        <v>190</v>
      </c>
      <c r="C117" s="63">
        <v>2008</v>
      </c>
      <c r="D117" s="64" t="s">
        <v>96</v>
      </c>
      <c r="E117" s="63">
        <v>182</v>
      </c>
      <c r="F117" s="63">
        <v>321</v>
      </c>
      <c r="G117" s="65">
        <v>24.8</v>
      </c>
      <c r="H117" s="63">
        <v>272</v>
      </c>
      <c r="I117" s="65">
        <v>9.57</v>
      </c>
      <c r="J117" s="66">
        <f t="shared" si="36"/>
        <v>43.2</v>
      </c>
      <c r="K117" s="66">
        <f t="shared" si="37"/>
        <v>119.6</v>
      </c>
      <c r="L117" s="66">
        <f t="shared" si="38"/>
        <v>78.2</v>
      </c>
      <c r="M117" s="66">
        <f t="shared" si="39"/>
        <v>73.600000000000009</v>
      </c>
      <c r="N117" s="66">
        <f t="shared" si="40"/>
        <v>100.10100000000001</v>
      </c>
      <c r="O117" s="66">
        <f t="shared" si="41"/>
        <v>414.70100000000002</v>
      </c>
      <c r="P117" s="66" t="str">
        <f t="shared" si="42"/>
        <v>D</v>
      </c>
      <c r="Q117" s="66" t="str">
        <f t="shared" si="43"/>
        <v>C</v>
      </c>
      <c r="R117" s="66" t="str">
        <f t="shared" si="44"/>
        <v>A</v>
      </c>
      <c r="S117" s="66" t="str">
        <f t="shared" si="45"/>
        <v>B</v>
      </c>
      <c r="T117" s="66" t="str">
        <f t="shared" si="46"/>
        <v>A</v>
      </c>
      <c r="U117" s="67" t="str">
        <f t="shared" si="47"/>
        <v>C</v>
      </c>
      <c r="V117" s="64"/>
    </row>
    <row r="118" spans="1:22" s="4" customFormat="1" x14ac:dyDescent="0.2">
      <c r="A118" s="53">
        <v>116</v>
      </c>
      <c r="B118" s="63" t="s">
        <v>76</v>
      </c>
      <c r="C118" s="63">
        <v>2004</v>
      </c>
      <c r="D118" s="64" t="s">
        <v>89</v>
      </c>
      <c r="E118" s="63">
        <v>190</v>
      </c>
      <c r="F118" s="63">
        <v>321</v>
      </c>
      <c r="G118" s="65">
        <v>17.8</v>
      </c>
      <c r="H118" s="63">
        <v>292</v>
      </c>
      <c r="I118" s="65">
        <v>10.44</v>
      </c>
      <c r="J118" s="66">
        <f t="shared" si="36"/>
        <v>100.8</v>
      </c>
      <c r="K118" s="66">
        <f t="shared" si="37"/>
        <v>119.6</v>
      </c>
      <c r="L118" s="66">
        <f t="shared" si="38"/>
        <v>30.599999999999998</v>
      </c>
      <c r="M118" s="66">
        <f t="shared" si="39"/>
        <v>105.60000000000001</v>
      </c>
      <c r="N118" s="66">
        <f t="shared" si="40"/>
        <v>52.51200000000005</v>
      </c>
      <c r="O118" s="66">
        <f t="shared" si="41"/>
        <v>409.11200000000002</v>
      </c>
      <c r="P118" s="66" t="str">
        <f t="shared" si="42"/>
        <v>C</v>
      </c>
      <c r="Q118" s="66" t="str">
        <f t="shared" si="43"/>
        <v>C</v>
      </c>
      <c r="R118" s="66" t="str">
        <f t="shared" si="44"/>
        <v>D</v>
      </c>
      <c r="S118" s="66" t="str">
        <f t="shared" si="45"/>
        <v>A</v>
      </c>
      <c r="T118" s="66" t="str">
        <f t="shared" si="46"/>
        <v>C</v>
      </c>
      <c r="U118" s="67" t="str">
        <f t="shared" si="47"/>
        <v>C</v>
      </c>
      <c r="V118" s="64"/>
    </row>
    <row r="119" spans="1:22" s="4" customFormat="1" x14ac:dyDescent="0.2">
      <c r="A119" s="53">
        <v>117</v>
      </c>
      <c r="B119" s="63" t="s">
        <v>141</v>
      </c>
      <c r="C119" s="63">
        <v>2003</v>
      </c>
      <c r="D119" s="64" t="s">
        <v>87</v>
      </c>
      <c r="E119" s="63">
        <v>196</v>
      </c>
      <c r="F119" s="63">
        <v>321</v>
      </c>
      <c r="G119" s="65">
        <v>27.1</v>
      </c>
      <c r="H119" s="63">
        <v>230</v>
      </c>
      <c r="I119" s="65">
        <v>10.6</v>
      </c>
      <c r="J119" s="66">
        <f t="shared" si="36"/>
        <v>144</v>
      </c>
      <c r="K119" s="66">
        <f t="shared" si="37"/>
        <v>119.6</v>
      </c>
      <c r="L119" s="66">
        <f t="shared" si="38"/>
        <v>93.84</v>
      </c>
      <c r="M119" s="66">
        <f t="shared" si="39"/>
        <v>6.4</v>
      </c>
      <c r="N119" s="66">
        <f t="shared" si="40"/>
        <v>43.760000000000041</v>
      </c>
      <c r="O119" s="66">
        <f t="shared" si="41"/>
        <v>407.60000000000008</v>
      </c>
      <c r="P119" s="66" t="str">
        <f t="shared" si="42"/>
        <v>B</v>
      </c>
      <c r="Q119" s="66" t="str">
        <f t="shared" si="43"/>
        <v>C</v>
      </c>
      <c r="R119" s="66" t="str">
        <f t="shared" si="44"/>
        <v>A</v>
      </c>
      <c r="S119" s="66" t="str">
        <f t="shared" si="45"/>
        <v>D</v>
      </c>
      <c r="T119" s="66" t="str">
        <f t="shared" si="46"/>
        <v>D</v>
      </c>
      <c r="U119" s="67" t="str">
        <f t="shared" si="47"/>
        <v>C</v>
      </c>
      <c r="V119" s="64"/>
    </row>
    <row r="120" spans="1:22" s="4" customFormat="1" x14ac:dyDescent="0.2">
      <c r="A120" s="53">
        <v>118</v>
      </c>
      <c r="B120" s="63" t="s">
        <v>127</v>
      </c>
      <c r="C120" s="63">
        <v>2004</v>
      </c>
      <c r="D120" s="64" t="s">
        <v>126</v>
      </c>
      <c r="E120" s="63">
        <v>186</v>
      </c>
      <c r="F120" s="63">
        <v>329</v>
      </c>
      <c r="G120" s="65">
        <v>23.1</v>
      </c>
      <c r="H120" s="63">
        <v>248</v>
      </c>
      <c r="I120" s="65">
        <v>10.039999999999999</v>
      </c>
      <c r="J120" s="66">
        <f t="shared" si="36"/>
        <v>72</v>
      </c>
      <c r="K120" s="66">
        <f t="shared" si="37"/>
        <v>156.39999999999998</v>
      </c>
      <c r="L120" s="66">
        <f t="shared" si="38"/>
        <v>66.64</v>
      </c>
      <c r="M120" s="66">
        <f t="shared" si="39"/>
        <v>35.200000000000003</v>
      </c>
      <c r="N120" s="66">
        <f t="shared" si="40"/>
        <v>74.392000000000067</v>
      </c>
      <c r="O120" s="66">
        <f t="shared" si="41"/>
        <v>404.63200000000001</v>
      </c>
      <c r="P120" s="66" t="str">
        <f t="shared" si="42"/>
        <v>D</v>
      </c>
      <c r="Q120" s="66" t="str">
        <f t="shared" si="43"/>
        <v>A</v>
      </c>
      <c r="R120" s="66" t="str">
        <f t="shared" si="44"/>
        <v>B</v>
      </c>
      <c r="S120" s="66" t="str">
        <f t="shared" si="45"/>
        <v>D</v>
      </c>
      <c r="T120" s="66" t="str">
        <f t="shared" si="46"/>
        <v>B</v>
      </c>
      <c r="U120" s="67" t="str">
        <f t="shared" si="47"/>
        <v>C</v>
      </c>
      <c r="V120" s="64"/>
    </row>
    <row r="121" spans="1:22" s="4" customFormat="1" x14ac:dyDescent="0.2">
      <c r="A121" s="53">
        <v>119</v>
      </c>
      <c r="B121" s="63" t="s">
        <v>130</v>
      </c>
      <c r="C121" s="63">
        <v>2008</v>
      </c>
      <c r="D121" s="64" t="s">
        <v>126</v>
      </c>
      <c r="E121" s="63">
        <v>190</v>
      </c>
      <c r="F121" s="63">
        <v>321</v>
      </c>
      <c r="G121" s="65">
        <v>20.100000000000001</v>
      </c>
      <c r="H121" s="63">
        <v>266</v>
      </c>
      <c r="I121" s="65">
        <v>10.1</v>
      </c>
      <c r="J121" s="66">
        <f t="shared" si="36"/>
        <v>100.8</v>
      </c>
      <c r="K121" s="66">
        <f t="shared" si="37"/>
        <v>119.6</v>
      </c>
      <c r="L121" s="66">
        <f t="shared" si="38"/>
        <v>46.24</v>
      </c>
      <c r="M121" s="66">
        <f t="shared" si="39"/>
        <v>64</v>
      </c>
      <c r="N121" s="66">
        <f t="shared" si="40"/>
        <v>71.110000000000042</v>
      </c>
      <c r="O121" s="66">
        <f t="shared" si="41"/>
        <v>401.75</v>
      </c>
      <c r="P121" s="66" t="str">
        <f t="shared" si="42"/>
        <v>C</v>
      </c>
      <c r="Q121" s="66" t="str">
        <f t="shared" si="43"/>
        <v>C</v>
      </c>
      <c r="R121" s="66" t="str">
        <f t="shared" si="44"/>
        <v>D</v>
      </c>
      <c r="S121" s="66" t="str">
        <f t="shared" si="45"/>
        <v>B</v>
      </c>
      <c r="T121" s="66" t="str">
        <f t="shared" si="46"/>
        <v>B</v>
      </c>
      <c r="U121" s="67" t="str">
        <f t="shared" si="47"/>
        <v>C</v>
      </c>
      <c r="V121" s="64"/>
    </row>
    <row r="122" spans="1:22" s="4" customFormat="1" x14ac:dyDescent="0.2">
      <c r="A122" s="53">
        <v>120</v>
      </c>
      <c r="B122" s="63" t="s">
        <v>38</v>
      </c>
      <c r="C122" s="63">
        <v>2006</v>
      </c>
      <c r="D122" s="64" t="s">
        <v>96</v>
      </c>
      <c r="E122" s="63">
        <v>195</v>
      </c>
      <c r="F122" s="63">
        <v>325</v>
      </c>
      <c r="G122" s="65">
        <v>22.6</v>
      </c>
      <c r="H122" s="63">
        <v>255</v>
      </c>
      <c r="I122" s="65">
        <v>11.11</v>
      </c>
      <c r="J122" s="66">
        <f t="shared" si="36"/>
        <v>136.80000000000001</v>
      </c>
      <c r="K122" s="66">
        <f t="shared" si="37"/>
        <v>138</v>
      </c>
      <c r="L122" s="66">
        <f t="shared" si="38"/>
        <v>63.24</v>
      </c>
      <c r="M122" s="66">
        <f t="shared" si="39"/>
        <v>46.400000000000006</v>
      </c>
      <c r="N122" s="66">
        <f t="shared" si="40"/>
        <v>15.863000000000051</v>
      </c>
      <c r="O122" s="66">
        <f t="shared" si="41"/>
        <v>400.30300000000011</v>
      </c>
      <c r="P122" s="66" t="str">
        <f t="shared" si="42"/>
        <v>B</v>
      </c>
      <c r="Q122" s="66" t="str">
        <f t="shared" si="43"/>
        <v>B</v>
      </c>
      <c r="R122" s="66" t="str">
        <f t="shared" si="44"/>
        <v>B</v>
      </c>
      <c r="S122" s="66" t="str">
        <f t="shared" si="45"/>
        <v>D</v>
      </c>
      <c r="T122" s="66" t="str">
        <f t="shared" si="46"/>
        <v>D</v>
      </c>
      <c r="U122" s="67" t="str">
        <f t="shared" si="47"/>
        <v>C</v>
      </c>
      <c r="V122" s="64"/>
    </row>
    <row r="123" spans="1:22" s="4" customFormat="1" x14ac:dyDescent="0.2">
      <c r="A123" s="53">
        <v>121</v>
      </c>
      <c r="B123" s="63" t="s">
        <v>174</v>
      </c>
      <c r="C123" s="63">
        <v>2006</v>
      </c>
      <c r="D123" s="64" t="s">
        <v>173</v>
      </c>
      <c r="E123" s="63">
        <v>196</v>
      </c>
      <c r="F123" s="63">
        <v>319</v>
      </c>
      <c r="G123" s="65">
        <v>27.1</v>
      </c>
      <c r="H123" s="63">
        <v>227</v>
      </c>
      <c r="I123" s="65">
        <v>10.49</v>
      </c>
      <c r="J123" s="66">
        <f t="shared" si="36"/>
        <v>144</v>
      </c>
      <c r="K123" s="66">
        <f t="shared" si="37"/>
        <v>110.39999999999999</v>
      </c>
      <c r="L123" s="66">
        <f t="shared" si="38"/>
        <v>93.84</v>
      </c>
      <c r="M123" s="66">
        <f t="shared" si="39"/>
        <v>1.6</v>
      </c>
      <c r="N123" s="66">
        <f t="shared" si="40"/>
        <v>49.777000000000008</v>
      </c>
      <c r="O123" s="66">
        <f t="shared" si="41"/>
        <v>399.61700000000002</v>
      </c>
      <c r="P123" s="66" t="str">
        <f t="shared" si="42"/>
        <v>B</v>
      </c>
      <c r="Q123" s="66" t="str">
        <f t="shared" si="43"/>
        <v>C</v>
      </c>
      <c r="R123" s="66" t="str">
        <f t="shared" si="44"/>
        <v>A</v>
      </c>
      <c r="S123" s="66" t="str">
        <f t="shared" si="45"/>
        <v>D</v>
      </c>
      <c r="T123" s="66" t="str">
        <f t="shared" si="46"/>
        <v>D</v>
      </c>
      <c r="U123" s="67" t="str">
        <f t="shared" si="47"/>
        <v>C</v>
      </c>
      <c r="V123" s="64"/>
    </row>
    <row r="124" spans="1:22" s="4" customFormat="1" x14ac:dyDescent="0.2">
      <c r="A124" s="53">
        <v>122</v>
      </c>
      <c r="B124" s="63" t="s">
        <v>133</v>
      </c>
      <c r="C124" s="63">
        <v>2005</v>
      </c>
      <c r="D124" s="64" t="s">
        <v>126</v>
      </c>
      <c r="E124" s="63">
        <v>186</v>
      </c>
      <c r="F124" s="63">
        <v>325</v>
      </c>
      <c r="G124" s="65">
        <v>22.9</v>
      </c>
      <c r="H124" s="63">
        <v>256</v>
      </c>
      <c r="I124" s="65">
        <v>10.039999999999999</v>
      </c>
      <c r="J124" s="66">
        <f t="shared" si="36"/>
        <v>72</v>
      </c>
      <c r="K124" s="66">
        <f t="shared" si="37"/>
        <v>138</v>
      </c>
      <c r="L124" s="66">
        <f t="shared" si="38"/>
        <v>65.279999999999987</v>
      </c>
      <c r="M124" s="66">
        <f t="shared" si="39"/>
        <v>48</v>
      </c>
      <c r="N124" s="66">
        <f t="shared" si="40"/>
        <v>74.392000000000067</v>
      </c>
      <c r="O124" s="66">
        <f t="shared" si="41"/>
        <v>397.67200000000003</v>
      </c>
      <c r="P124" s="66" t="str">
        <f t="shared" si="42"/>
        <v>D</v>
      </c>
      <c r="Q124" s="66" t="str">
        <f t="shared" si="43"/>
        <v>B</v>
      </c>
      <c r="R124" s="66" t="str">
        <f t="shared" si="44"/>
        <v>B</v>
      </c>
      <c r="S124" s="66" t="str">
        <f t="shared" si="45"/>
        <v>D</v>
      </c>
      <c r="T124" s="66" t="str">
        <f t="shared" si="46"/>
        <v>B</v>
      </c>
      <c r="U124" s="67" t="str">
        <f t="shared" si="47"/>
        <v>C</v>
      </c>
      <c r="V124" s="64"/>
    </row>
    <row r="125" spans="1:22" s="4" customFormat="1" x14ac:dyDescent="0.2">
      <c r="A125" s="53">
        <v>123</v>
      </c>
      <c r="B125" s="63" t="s">
        <v>140</v>
      </c>
      <c r="C125" s="63">
        <v>2006</v>
      </c>
      <c r="D125" s="64" t="s">
        <v>87</v>
      </c>
      <c r="E125" s="63">
        <v>186</v>
      </c>
      <c r="F125" s="63">
        <v>323</v>
      </c>
      <c r="G125" s="65">
        <v>24.8</v>
      </c>
      <c r="H125" s="63">
        <v>255</v>
      </c>
      <c r="I125" s="65">
        <v>10.1</v>
      </c>
      <c r="J125" s="66">
        <f t="shared" si="36"/>
        <v>72</v>
      </c>
      <c r="K125" s="66">
        <f t="shared" si="37"/>
        <v>128.79999999999998</v>
      </c>
      <c r="L125" s="66">
        <f t="shared" si="38"/>
        <v>78.2</v>
      </c>
      <c r="M125" s="66">
        <f t="shared" si="39"/>
        <v>46.400000000000006</v>
      </c>
      <c r="N125" s="66">
        <f t="shared" si="40"/>
        <v>71.110000000000042</v>
      </c>
      <c r="O125" s="66">
        <f t="shared" si="41"/>
        <v>396.51</v>
      </c>
      <c r="P125" s="66" t="str">
        <f t="shared" si="42"/>
        <v>D</v>
      </c>
      <c r="Q125" s="66" t="str">
        <f t="shared" si="43"/>
        <v>B</v>
      </c>
      <c r="R125" s="66" t="str">
        <f t="shared" si="44"/>
        <v>A</v>
      </c>
      <c r="S125" s="66" t="str">
        <f t="shared" si="45"/>
        <v>D</v>
      </c>
      <c r="T125" s="66" t="str">
        <f t="shared" si="46"/>
        <v>B</v>
      </c>
      <c r="U125" s="67" t="str">
        <f t="shared" si="47"/>
        <v>C</v>
      </c>
      <c r="V125" s="64"/>
    </row>
    <row r="126" spans="1:22" s="4" customFormat="1" x14ac:dyDescent="0.2">
      <c r="A126" s="53">
        <v>124</v>
      </c>
      <c r="B126" s="63" t="s">
        <v>75</v>
      </c>
      <c r="C126" s="63">
        <v>2007</v>
      </c>
      <c r="D126" s="64" t="s">
        <v>89</v>
      </c>
      <c r="E126" s="63">
        <v>191</v>
      </c>
      <c r="F126" s="63">
        <v>325</v>
      </c>
      <c r="G126" s="65">
        <v>21.1</v>
      </c>
      <c r="H126" s="63">
        <v>260</v>
      </c>
      <c r="I126" s="65">
        <v>10.68</v>
      </c>
      <c r="J126" s="66">
        <f t="shared" si="36"/>
        <v>108</v>
      </c>
      <c r="K126" s="66">
        <f t="shared" si="37"/>
        <v>138</v>
      </c>
      <c r="L126" s="66">
        <f t="shared" si="38"/>
        <v>53.040000000000006</v>
      </c>
      <c r="M126" s="66">
        <f t="shared" si="39"/>
        <v>54.400000000000006</v>
      </c>
      <c r="N126" s="66">
        <f t="shared" si="40"/>
        <v>39.384000000000036</v>
      </c>
      <c r="O126" s="66">
        <f t="shared" si="41"/>
        <v>392.82400000000007</v>
      </c>
      <c r="P126" s="66" t="str">
        <f t="shared" si="42"/>
        <v>C</v>
      </c>
      <c r="Q126" s="66" t="str">
        <f t="shared" si="43"/>
        <v>B</v>
      </c>
      <c r="R126" s="66" t="str">
        <f t="shared" si="44"/>
        <v>C</v>
      </c>
      <c r="S126" s="66" t="str">
        <f t="shared" si="45"/>
        <v>C</v>
      </c>
      <c r="T126" s="66" t="str">
        <f t="shared" si="46"/>
        <v>D</v>
      </c>
      <c r="U126" s="67" t="str">
        <f t="shared" si="47"/>
        <v>C</v>
      </c>
      <c r="V126" s="64"/>
    </row>
    <row r="127" spans="1:22" s="4" customFormat="1" x14ac:dyDescent="0.2">
      <c r="A127" s="53">
        <v>125</v>
      </c>
      <c r="B127" s="63" t="s">
        <v>177</v>
      </c>
      <c r="C127" s="63">
        <v>2008</v>
      </c>
      <c r="D127" s="64" t="s">
        <v>173</v>
      </c>
      <c r="E127" s="63">
        <v>193</v>
      </c>
      <c r="F127" s="63">
        <v>327</v>
      </c>
      <c r="G127" s="65">
        <v>19.5</v>
      </c>
      <c r="H127" s="63">
        <v>257</v>
      </c>
      <c r="I127" s="65">
        <v>10.83</v>
      </c>
      <c r="J127" s="66">
        <f t="shared" si="36"/>
        <v>122.4</v>
      </c>
      <c r="K127" s="66">
        <f t="shared" si="37"/>
        <v>147.19999999999999</v>
      </c>
      <c r="L127" s="66">
        <f t="shared" si="38"/>
        <v>42.16</v>
      </c>
      <c r="M127" s="66">
        <f t="shared" si="39"/>
        <v>49.6</v>
      </c>
      <c r="N127" s="66">
        <f t="shared" si="40"/>
        <v>31.179000000000016</v>
      </c>
      <c r="O127" s="66">
        <f t="shared" si="41"/>
        <v>392.53900000000004</v>
      </c>
      <c r="P127" s="66" t="str">
        <f t="shared" si="42"/>
        <v>B</v>
      </c>
      <c r="Q127" s="66" t="str">
        <f t="shared" si="43"/>
        <v>B</v>
      </c>
      <c r="R127" s="66" t="str">
        <f t="shared" si="44"/>
        <v>D</v>
      </c>
      <c r="S127" s="66" t="str">
        <f t="shared" si="45"/>
        <v>D</v>
      </c>
      <c r="T127" s="66" t="str">
        <f t="shared" si="46"/>
        <v>D</v>
      </c>
      <c r="U127" s="67" t="str">
        <f t="shared" si="47"/>
        <v>C</v>
      </c>
      <c r="V127" s="64"/>
    </row>
    <row r="128" spans="1:22" s="4" customFormat="1" x14ac:dyDescent="0.2">
      <c r="A128" s="53">
        <v>126</v>
      </c>
      <c r="B128" s="63" t="s">
        <v>196</v>
      </c>
      <c r="C128" s="63">
        <v>2008</v>
      </c>
      <c r="D128" s="64" t="s">
        <v>98</v>
      </c>
      <c r="E128" s="63">
        <v>197</v>
      </c>
      <c r="F128" s="63">
        <v>316</v>
      </c>
      <c r="G128" s="65">
        <v>18.899999999999999</v>
      </c>
      <c r="H128" s="63">
        <v>250</v>
      </c>
      <c r="I128" s="65">
        <v>10.19</v>
      </c>
      <c r="J128" s="66">
        <f t="shared" si="36"/>
        <v>151.20000000000002</v>
      </c>
      <c r="K128" s="66">
        <f t="shared" si="37"/>
        <v>96.6</v>
      </c>
      <c r="L128" s="66">
        <f t="shared" si="38"/>
        <v>38.079999999999984</v>
      </c>
      <c r="M128" s="66">
        <f t="shared" si="39"/>
        <v>38.400000000000006</v>
      </c>
      <c r="N128" s="66">
        <f t="shared" si="40"/>
        <v>66.187000000000054</v>
      </c>
      <c r="O128" s="66">
        <f t="shared" si="41"/>
        <v>390.46700000000004</v>
      </c>
      <c r="P128" s="66" t="str">
        <f t="shared" si="42"/>
        <v>A</v>
      </c>
      <c r="Q128" s="66" t="str">
        <f t="shared" si="43"/>
        <v>D</v>
      </c>
      <c r="R128" s="66" t="str">
        <f t="shared" si="44"/>
        <v>D</v>
      </c>
      <c r="S128" s="66" t="str">
        <f t="shared" si="45"/>
        <v>D</v>
      </c>
      <c r="T128" s="66" t="str">
        <f t="shared" si="46"/>
        <v>B</v>
      </c>
      <c r="U128" s="67" t="str">
        <f t="shared" si="47"/>
        <v>C</v>
      </c>
      <c r="V128" s="64"/>
    </row>
    <row r="129" spans="1:22" s="4" customFormat="1" x14ac:dyDescent="0.2">
      <c r="A129" s="53">
        <v>127</v>
      </c>
      <c r="B129" s="63" t="s">
        <v>143</v>
      </c>
      <c r="C129" s="63">
        <v>2004</v>
      </c>
      <c r="D129" s="64" t="s">
        <v>87</v>
      </c>
      <c r="E129" s="63">
        <v>189</v>
      </c>
      <c r="F129" s="63">
        <v>313</v>
      </c>
      <c r="G129" s="65">
        <v>23</v>
      </c>
      <c r="H129" s="63">
        <v>267</v>
      </c>
      <c r="I129" s="65">
        <v>10</v>
      </c>
      <c r="J129" s="66">
        <f t="shared" si="36"/>
        <v>93.600000000000009</v>
      </c>
      <c r="K129" s="66">
        <f t="shared" si="37"/>
        <v>82.8</v>
      </c>
      <c r="L129" s="66">
        <f t="shared" si="38"/>
        <v>65.959999999999994</v>
      </c>
      <c r="M129" s="66">
        <f t="shared" si="39"/>
        <v>65.600000000000009</v>
      </c>
      <c r="N129" s="66">
        <f t="shared" si="40"/>
        <v>76.580000000000027</v>
      </c>
      <c r="O129" s="66">
        <f t="shared" si="41"/>
        <v>384.54000000000008</v>
      </c>
      <c r="P129" s="66" t="str">
        <f t="shared" si="42"/>
        <v>D</v>
      </c>
      <c r="Q129" s="66" t="str">
        <f t="shared" si="43"/>
        <v>D</v>
      </c>
      <c r="R129" s="66" t="str">
        <f t="shared" si="44"/>
        <v>B</v>
      </c>
      <c r="S129" s="66" t="str">
        <f t="shared" si="45"/>
        <v>B</v>
      </c>
      <c r="T129" s="66" t="str">
        <f t="shared" si="46"/>
        <v>A</v>
      </c>
      <c r="U129" s="67" t="str">
        <f t="shared" si="47"/>
        <v>C</v>
      </c>
      <c r="V129" s="64"/>
    </row>
    <row r="130" spans="1:22" s="4" customFormat="1" x14ac:dyDescent="0.2">
      <c r="A130" s="53">
        <v>128</v>
      </c>
      <c r="B130" s="63" t="s">
        <v>68</v>
      </c>
      <c r="C130" s="63">
        <v>2003</v>
      </c>
      <c r="D130" s="64" t="s">
        <v>87</v>
      </c>
      <c r="E130" s="63">
        <v>180</v>
      </c>
      <c r="F130" s="63">
        <v>317</v>
      </c>
      <c r="G130" s="65">
        <v>19</v>
      </c>
      <c r="H130" s="63">
        <v>298</v>
      </c>
      <c r="I130" s="65">
        <v>9.6</v>
      </c>
      <c r="J130" s="66">
        <f t="shared" si="36"/>
        <v>28.8</v>
      </c>
      <c r="K130" s="66">
        <f t="shared" si="37"/>
        <v>101.19999999999999</v>
      </c>
      <c r="L130" s="66">
        <f t="shared" si="38"/>
        <v>38.759999999999991</v>
      </c>
      <c r="M130" s="66">
        <f t="shared" si="39"/>
        <v>115.2</v>
      </c>
      <c r="N130" s="66">
        <f t="shared" si="40"/>
        <v>98.460000000000051</v>
      </c>
      <c r="O130" s="66">
        <f t="shared" si="41"/>
        <v>382.42</v>
      </c>
      <c r="P130" s="66" t="str">
        <f t="shared" si="42"/>
        <v>D</v>
      </c>
      <c r="Q130" s="66" t="str">
        <f t="shared" si="43"/>
        <v>C</v>
      </c>
      <c r="R130" s="66" t="str">
        <f t="shared" si="44"/>
        <v>D</v>
      </c>
      <c r="S130" s="66" t="str">
        <f t="shared" si="45"/>
        <v>A</v>
      </c>
      <c r="T130" s="66" t="str">
        <f t="shared" si="46"/>
        <v>A</v>
      </c>
      <c r="U130" s="67" t="str">
        <f t="shared" si="47"/>
        <v>C</v>
      </c>
      <c r="V130" s="64"/>
    </row>
    <row r="131" spans="1:22" s="4" customFormat="1" x14ac:dyDescent="0.2">
      <c r="A131" s="53">
        <v>129</v>
      </c>
      <c r="B131" s="63" t="s">
        <v>159</v>
      </c>
      <c r="C131" s="63">
        <v>2008</v>
      </c>
      <c r="D131" s="64" t="s">
        <v>90</v>
      </c>
      <c r="E131" s="63">
        <v>188</v>
      </c>
      <c r="F131" s="63">
        <v>321</v>
      </c>
      <c r="G131" s="65">
        <v>19.600000000000001</v>
      </c>
      <c r="H131" s="63">
        <v>266</v>
      </c>
      <c r="I131" s="65">
        <v>10.199999999999999</v>
      </c>
      <c r="J131" s="66">
        <f t="shared" ref="J131:J166" si="48">MAX(0,(E131-176)*3.6*2)</f>
        <v>86.4</v>
      </c>
      <c r="K131" s="66">
        <f t="shared" ref="K131:K166" si="49">MAX(0,(F131-295)*2.3*2)</f>
        <v>119.6</v>
      </c>
      <c r="L131" s="66">
        <f t="shared" ref="L131:L166" si="50">MAX(0,(G131-13.3)*6.8)</f>
        <v>42.84</v>
      </c>
      <c r="M131" s="66">
        <f t="shared" ref="M131:M166" si="51">MAX(0,(H131-226)*1.6)</f>
        <v>64</v>
      </c>
      <c r="N131" s="66">
        <f t="shared" ref="N131:N166" si="52">MAX(0,(11.4-I131)*54.7)</f>
        <v>65.640000000000057</v>
      </c>
      <c r="O131" s="66">
        <f t="shared" ref="O131:O162" si="53">SUM(J131:N131)</f>
        <v>378.48000000000008</v>
      </c>
      <c r="P131" s="66" t="str">
        <f t="shared" ref="P131:P166" si="54">IF(J131&gt;=2*75,"A",IF(J131&gt;=2*60,"B",IF(J131&gt;=2*50,"C","D")))</f>
        <v>D</v>
      </c>
      <c r="Q131" s="66" t="str">
        <f t="shared" ref="Q131:Q166" si="55">IF(K131&gt;=2*75,"A",IF(K131&gt;=2*60,"B",IF(K131&gt;=2*50,"C","D")))</f>
        <v>C</v>
      </c>
      <c r="R131" s="66" t="str">
        <f t="shared" ref="R131:R166" si="56">IF(L131&gt;=75,"A",IF(L131&gt;=60,"B",IF(L131&gt;=50,"C","D")))</f>
        <v>D</v>
      </c>
      <c r="S131" s="66" t="str">
        <f t="shared" ref="S131:S166" si="57">IF(M131&gt;=75,"A",IF(M131&gt;=60,"B",IF(M131&gt;=50,"C","D")))</f>
        <v>B</v>
      </c>
      <c r="T131" s="66" t="str">
        <f t="shared" ref="T131:T166" si="58">IF(N131&gt;=75,"A",IF(N131&gt;=60,"B",IF(N131&gt;=50,"C","D")))</f>
        <v>B</v>
      </c>
      <c r="U131" s="67" t="str">
        <f t="shared" ref="U131:U166" si="59">IF(O131&gt;=7*75,"A",IF(O131&gt;=7*60,"B",IF(O131&gt;=7*50,"C","D")))</f>
        <v>C</v>
      </c>
      <c r="V131" s="64"/>
    </row>
    <row r="132" spans="1:22" s="4" customFormat="1" x14ac:dyDescent="0.2">
      <c r="A132" s="53">
        <v>130</v>
      </c>
      <c r="B132" s="63" t="s">
        <v>188</v>
      </c>
      <c r="C132" s="63">
        <v>2008</v>
      </c>
      <c r="D132" s="64" t="s">
        <v>95</v>
      </c>
      <c r="E132" s="63">
        <v>195</v>
      </c>
      <c r="F132" s="63">
        <v>321</v>
      </c>
      <c r="G132" s="65">
        <v>15.8</v>
      </c>
      <c r="H132" s="63">
        <v>274</v>
      </c>
      <c r="I132" s="65">
        <v>10.9</v>
      </c>
      <c r="J132" s="66">
        <f t="shared" si="48"/>
        <v>136.80000000000001</v>
      </c>
      <c r="K132" s="66">
        <f t="shared" si="49"/>
        <v>119.6</v>
      </c>
      <c r="L132" s="66">
        <f t="shared" si="50"/>
        <v>17</v>
      </c>
      <c r="M132" s="66">
        <f t="shared" si="51"/>
        <v>76.800000000000011</v>
      </c>
      <c r="N132" s="66">
        <f t="shared" si="52"/>
        <v>27.35</v>
      </c>
      <c r="O132" s="66">
        <f t="shared" si="53"/>
        <v>377.55</v>
      </c>
      <c r="P132" s="66" t="str">
        <f t="shared" si="54"/>
        <v>B</v>
      </c>
      <c r="Q132" s="66" t="str">
        <f t="shared" si="55"/>
        <v>C</v>
      </c>
      <c r="R132" s="66" t="str">
        <f t="shared" si="56"/>
        <v>D</v>
      </c>
      <c r="S132" s="66" t="str">
        <f t="shared" si="57"/>
        <v>A</v>
      </c>
      <c r="T132" s="66" t="str">
        <f t="shared" si="58"/>
        <v>D</v>
      </c>
      <c r="U132" s="67" t="str">
        <f t="shared" si="59"/>
        <v>C</v>
      </c>
      <c r="V132" s="64"/>
    </row>
    <row r="133" spans="1:22" s="4" customFormat="1" x14ac:dyDescent="0.2">
      <c r="A133" s="53">
        <v>131</v>
      </c>
      <c r="B133" s="63" t="s">
        <v>135</v>
      </c>
      <c r="C133" s="63">
        <v>2007</v>
      </c>
      <c r="D133" s="64" t="s">
        <v>126</v>
      </c>
      <c r="E133" s="63">
        <v>185</v>
      </c>
      <c r="F133" s="63">
        <v>321</v>
      </c>
      <c r="G133" s="65">
        <v>20.6</v>
      </c>
      <c r="H133" s="63">
        <v>266</v>
      </c>
      <c r="I133" s="65">
        <v>10.01</v>
      </c>
      <c r="J133" s="66">
        <f t="shared" si="48"/>
        <v>64.8</v>
      </c>
      <c r="K133" s="66">
        <f t="shared" si="49"/>
        <v>119.6</v>
      </c>
      <c r="L133" s="66">
        <f t="shared" si="50"/>
        <v>49.64</v>
      </c>
      <c r="M133" s="66">
        <f t="shared" si="51"/>
        <v>64</v>
      </c>
      <c r="N133" s="66">
        <f t="shared" si="52"/>
        <v>76.03300000000003</v>
      </c>
      <c r="O133" s="66">
        <f t="shared" si="53"/>
        <v>374.07299999999998</v>
      </c>
      <c r="P133" s="66" t="str">
        <f t="shared" si="54"/>
        <v>D</v>
      </c>
      <c r="Q133" s="66" t="str">
        <f t="shared" si="55"/>
        <v>C</v>
      </c>
      <c r="R133" s="66" t="str">
        <f t="shared" si="56"/>
        <v>D</v>
      </c>
      <c r="S133" s="66" t="str">
        <f t="shared" si="57"/>
        <v>B</v>
      </c>
      <c r="T133" s="66" t="str">
        <f t="shared" si="58"/>
        <v>A</v>
      </c>
      <c r="U133" s="67" t="str">
        <f t="shared" si="59"/>
        <v>C</v>
      </c>
      <c r="V133" s="64"/>
    </row>
    <row r="134" spans="1:22" s="4" customFormat="1" x14ac:dyDescent="0.2">
      <c r="A134" s="53">
        <v>132</v>
      </c>
      <c r="B134" s="63" t="s">
        <v>59</v>
      </c>
      <c r="C134" s="63">
        <v>2005</v>
      </c>
      <c r="D134" s="64" t="s">
        <v>91</v>
      </c>
      <c r="E134" s="63">
        <v>195</v>
      </c>
      <c r="F134" s="63">
        <v>321</v>
      </c>
      <c r="G134" s="65">
        <v>18.8</v>
      </c>
      <c r="H134" s="63">
        <v>261</v>
      </c>
      <c r="I134" s="65">
        <v>11.08</v>
      </c>
      <c r="J134" s="66">
        <f t="shared" si="48"/>
        <v>136.80000000000001</v>
      </c>
      <c r="K134" s="66">
        <f t="shared" si="49"/>
        <v>119.6</v>
      </c>
      <c r="L134" s="66">
        <f t="shared" si="50"/>
        <v>37.4</v>
      </c>
      <c r="M134" s="66">
        <f t="shared" si="51"/>
        <v>56</v>
      </c>
      <c r="N134" s="66">
        <f t="shared" si="52"/>
        <v>17.504000000000016</v>
      </c>
      <c r="O134" s="66">
        <f t="shared" si="53"/>
        <v>367.30399999999997</v>
      </c>
      <c r="P134" s="66" t="str">
        <f t="shared" si="54"/>
        <v>B</v>
      </c>
      <c r="Q134" s="66" t="str">
        <f t="shared" si="55"/>
        <v>C</v>
      </c>
      <c r="R134" s="66" t="str">
        <f t="shared" si="56"/>
        <v>D</v>
      </c>
      <c r="S134" s="66" t="str">
        <f t="shared" si="57"/>
        <v>C</v>
      </c>
      <c r="T134" s="66" t="str">
        <f t="shared" si="58"/>
        <v>D</v>
      </c>
      <c r="U134" s="67" t="str">
        <f t="shared" si="59"/>
        <v>C</v>
      </c>
      <c r="V134" s="64"/>
    </row>
    <row r="135" spans="1:22" s="4" customFormat="1" x14ac:dyDescent="0.2">
      <c r="A135" s="53">
        <v>133</v>
      </c>
      <c r="B135" s="63" t="s">
        <v>165</v>
      </c>
      <c r="C135" s="63">
        <v>2008</v>
      </c>
      <c r="D135" s="64" t="s">
        <v>91</v>
      </c>
      <c r="E135" s="63">
        <v>190</v>
      </c>
      <c r="F135" s="63">
        <v>325</v>
      </c>
      <c r="G135" s="65">
        <v>19.8</v>
      </c>
      <c r="H135" s="63">
        <v>256</v>
      </c>
      <c r="I135" s="65">
        <v>10.75</v>
      </c>
      <c r="J135" s="66">
        <f t="shared" si="48"/>
        <v>100.8</v>
      </c>
      <c r="K135" s="66">
        <f t="shared" si="49"/>
        <v>138</v>
      </c>
      <c r="L135" s="66">
        <f t="shared" si="50"/>
        <v>44.199999999999996</v>
      </c>
      <c r="M135" s="66">
        <f t="shared" si="51"/>
        <v>48</v>
      </c>
      <c r="N135" s="66">
        <f t="shared" si="52"/>
        <v>35.555000000000021</v>
      </c>
      <c r="O135" s="66">
        <f t="shared" si="53"/>
        <v>366.55500000000001</v>
      </c>
      <c r="P135" s="66" t="str">
        <f t="shared" si="54"/>
        <v>C</v>
      </c>
      <c r="Q135" s="66" t="str">
        <f t="shared" si="55"/>
        <v>B</v>
      </c>
      <c r="R135" s="66" t="str">
        <f t="shared" si="56"/>
        <v>D</v>
      </c>
      <c r="S135" s="66" t="str">
        <f t="shared" si="57"/>
        <v>D</v>
      </c>
      <c r="T135" s="66" t="str">
        <f t="shared" si="58"/>
        <v>D</v>
      </c>
      <c r="U135" s="67" t="str">
        <f t="shared" si="59"/>
        <v>C</v>
      </c>
      <c r="V135" s="64"/>
    </row>
    <row r="136" spans="1:22" s="4" customFormat="1" x14ac:dyDescent="0.2">
      <c r="A136" s="53">
        <v>134</v>
      </c>
      <c r="B136" s="63" t="s">
        <v>19</v>
      </c>
      <c r="C136" s="63">
        <v>2003</v>
      </c>
      <c r="D136" s="64" t="s">
        <v>88</v>
      </c>
      <c r="E136" s="63">
        <v>181</v>
      </c>
      <c r="F136" s="63">
        <v>325</v>
      </c>
      <c r="G136" s="65">
        <v>20</v>
      </c>
      <c r="H136" s="63">
        <v>273</v>
      </c>
      <c r="I136" s="65">
        <v>10.1</v>
      </c>
      <c r="J136" s="66">
        <f t="shared" si="48"/>
        <v>36</v>
      </c>
      <c r="K136" s="66">
        <f t="shared" si="49"/>
        <v>138</v>
      </c>
      <c r="L136" s="66">
        <f t="shared" si="50"/>
        <v>45.559999999999995</v>
      </c>
      <c r="M136" s="66">
        <f t="shared" si="51"/>
        <v>75.2</v>
      </c>
      <c r="N136" s="66">
        <f t="shared" si="52"/>
        <v>71.110000000000042</v>
      </c>
      <c r="O136" s="66">
        <f t="shared" si="53"/>
        <v>365.87</v>
      </c>
      <c r="P136" s="66" t="str">
        <f t="shared" si="54"/>
        <v>D</v>
      </c>
      <c r="Q136" s="66" t="str">
        <f t="shared" si="55"/>
        <v>B</v>
      </c>
      <c r="R136" s="66" t="str">
        <f t="shared" si="56"/>
        <v>D</v>
      </c>
      <c r="S136" s="66" t="str">
        <f t="shared" si="57"/>
        <v>A</v>
      </c>
      <c r="T136" s="66" t="str">
        <f t="shared" si="58"/>
        <v>B</v>
      </c>
      <c r="U136" s="67" t="str">
        <f t="shared" si="59"/>
        <v>C</v>
      </c>
      <c r="V136" s="64"/>
    </row>
    <row r="137" spans="1:22" s="4" customFormat="1" x14ac:dyDescent="0.2">
      <c r="A137" s="53">
        <v>135</v>
      </c>
      <c r="B137" s="63" t="s">
        <v>131</v>
      </c>
      <c r="C137" s="63">
        <v>2008</v>
      </c>
      <c r="D137" s="64" t="s">
        <v>126</v>
      </c>
      <c r="E137" s="63">
        <v>188</v>
      </c>
      <c r="F137" s="63">
        <v>327</v>
      </c>
      <c r="G137" s="65">
        <v>20.399999999999999</v>
      </c>
      <c r="H137" s="63">
        <v>273</v>
      </c>
      <c r="I137" s="65">
        <v>11.27</v>
      </c>
      <c r="J137" s="66">
        <f t="shared" si="48"/>
        <v>86.4</v>
      </c>
      <c r="K137" s="66">
        <f t="shared" si="49"/>
        <v>147.19999999999999</v>
      </c>
      <c r="L137" s="66">
        <f t="shared" si="50"/>
        <v>48.279999999999987</v>
      </c>
      <c r="M137" s="66">
        <f t="shared" si="51"/>
        <v>75.2</v>
      </c>
      <c r="N137" s="66">
        <f t="shared" si="52"/>
        <v>7.1110000000000433</v>
      </c>
      <c r="O137" s="66">
        <f t="shared" si="53"/>
        <v>364.19100000000003</v>
      </c>
      <c r="P137" s="66" t="str">
        <f t="shared" si="54"/>
        <v>D</v>
      </c>
      <c r="Q137" s="66" t="str">
        <f t="shared" si="55"/>
        <v>B</v>
      </c>
      <c r="R137" s="66" t="str">
        <f t="shared" si="56"/>
        <v>D</v>
      </c>
      <c r="S137" s="66" t="str">
        <f t="shared" si="57"/>
        <v>A</v>
      </c>
      <c r="T137" s="66" t="str">
        <f t="shared" si="58"/>
        <v>D</v>
      </c>
      <c r="U137" s="67" t="str">
        <f t="shared" si="59"/>
        <v>C</v>
      </c>
      <c r="V137" s="64"/>
    </row>
    <row r="138" spans="1:22" s="4" customFormat="1" x14ac:dyDescent="0.2">
      <c r="A138" s="53">
        <v>136</v>
      </c>
      <c r="B138" s="63" t="s">
        <v>189</v>
      </c>
      <c r="C138" s="63">
        <v>2006</v>
      </c>
      <c r="D138" s="64" t="s">
        <v>95</v>
      </c>
      <c r="E138" s="63">
        <v>183</v>
      </c>
      <c r="F138" s="63">
        <v>317</v>
      </c>
      <c r="G138" s="65">
        <v>28.7</v>
      </c>
      <c r="H138" s="63">
        <v>290</v>
      </c>
      <c r="I138" s="65">
        <v>11.4</v>
      </c>
      <c r="J138" s="66">
        <f t="shared" si="48"/>
        <v>50.4</v>
      </c>
      <c r="K138" s="66">
        <f t="shared" si="49"/>
        <v>101.19999999999999</v>
      </c>
      <c r="L138" s="66">
        <f t="shared" si="50"/>
        <v>104.71999999999998</v>
      </c>
      <c r="M138" s="66">
        <f t="shared" si="51"/>
        <v>102.4</v>
      </c>
      <c r="N138" s="66">
        <f t="shared" si="52"/>
        <v>0</v>
      </c>
      <c r="O138" s="66">
        <f t="shared" si="53"/>
        <v>358.72</v>
      </c>
      <c r="P138" s="66" t="str">
        <f t="shared" si="54"/>
        <v>D</v>
      </c>
      <c r="Q138" s="66" t="str">
        <f t="shared" si="55"/>
        <v>C</v>
      </c>
      <c r="R138" s="66" t="str">
        <f t="shared" si="56"/>
        <v>A</v>
      </c>
      <c r="S138" s="66" t="str">
        <f t="shared" si="57"/>
        <v>A</v>
      </c>
      <c r="T138" s="66" t="str">
        <f t="shared" si="58"/>
        <v>D</v>
      </c>
      <c r="U138" s="67" t="str">
        <f t="shared" si="59"/>
        <v>C</v>
      </c>
      <c r="V138" s="64"/>
    </row>
    <row r="139" spans="1:22" s="4" customFormat="1" x14ac:dyDescent="0.2">
      <c r="A139" s="53">
        <v>137</v>
      </c>
      <c r="B139" s="63" t="s">
        <v>175</v>
      </c>
      <c r="C139" s="63">
        <v>2006</v>
      </c>
      <c r="D139" s="64" t="s">
        <v>173</v>
      </c>
      <c r="E139" s="63">
        <v>189</v>
      </c>
      <c r="F139" s="63">
        <v>317</v>
      </c>
      <c r="G139" s="65">
        <v>20.399999999999999</v>
      </c>
      <c r="H139" s="63">
        <v>254</v>
      </c>
      <c r="I139" s="65">
        <v>10.19</v>
      </c>
      <c r="J139" s="66">
        <f t="shared" si="48"/>
        <v>93.600000000000009</v>
      </c>
      <c r="K139" s="66">
        <f t="shared" si="49"/>
        <v>101.19999999999999</v>
      </c>
      <c r="L139" s="66">
        <f t="shared" si="50"/>
        <v>48.279999999999987</v>
      </c>
      <c r="M139" s="66">
        <f t="shared" si="51"/>
        <v>44.800000000000004</v>
      </c>
      <c r="N139" s="66">
        <f t="shared" si="52"/>
        <v>66.187000000000054</v>
      </c>
      <c r="O139" s="66">
        <f t="shared" si="53"/>
        <v>354.06700000000006</v>
      </c>
      <c r="P139" s="66" t="str">
        <f t="shared" si="54"/>
        <v>D</v>
      </c>
      <c r="Q139" s="66" t="str">
        <f t="shared" si="55"/>
        <v>C</v>
      </c>
      <c r="R139" s="66" t="str">
        <f t="shared" si="56"/>
        <v>D</v>
      </c>
      <c r="S139" s="66" t="str">
        <f t="shared" si="57"/>
        <v>D</v>
      </c>
      <c r="T139" s="66" t="str">
        <f t="shared" si="58"/>
        <v>B</v>
      </c>
      <c r="U139" s="67" t="str">
        <f t="shared" si="59"/>
        <v>C</v>
      </c>
      <c r="V139" s="64"/>
    </row>
    <row r="140" spans="1:22" s="4" customFormat="1" x14ac:dyDescent="0.2">
      <c r="A140" s="53">
        <v>138</v>
      </c>
      <c r="B140" s="63" t="s">
        <v>138</v>
      </c>
      <c r="C140" s="63">
        <v>2003</v>
      </c>
      <c r="D140" s="64" t="s">
        <v>87</v>
      </c>
      <c r="E140" s="63">
        <v>194</v>
      </c>
      <c r="F140" s="63">
        <v>319</v>
      </c>
      <c r="G140" s="65">
        <v>21</v>
      </c>
      <c r="H140" s="63">
        <v>240</v>
      </c>
      <c r="I140" s="65">
        <v>10.7</v>
      </c>
      <c r="J140" s="66">
        <f t="shared" si="48"/>
        <v>129.6</v>
      </c>
      <c r="K140" s="66">
        <f t="shared" si="49"/>
        <v>110.39999999999999</v>
      </c>
      <c r="L140" s="66">
        <f t="shared" si="50"/>
        <v>52.359999999999992</v>
      </c>
      <c r="M140" s="66">
        <f t="shared" si="51"/>
        <v>22.400000000000002</v>
      </c>
      <c r="N140" s="66">
        <f t="shared" si="52"/>
        <v>38.290000000000063</v>
      </c>
      <c r="O140" s="66">
        <f t="shared" si="53"/>
        <v>353.05000000000007</v>
      </c>
      <c r="P140" s="66" t="str">
        <f t="shared" si="54"/>
        <v>B</v>
      </c>
      <c r="Q140" s="66" t="str">
        <f t="shared" si="55"/>
        <v>C</v>
      </c>
      <c r="R140" s="66" t="str">
        <f t="shared" si="56"/>
        <v>C</v>
      </c>
      <c r="S140" s="66" t="str">
        <f t="shared" si="57"/>
        <v>D</v>
      </c>
      <c r="T140" s="66" t="str">
        <f t="shared" si="58"/>
        <v>D</v>
      </c>
      <c r="U140" s="67" t="str">
        <f t="shared" si="59"/>
        <v>C</v>
      </c>
      <c r="V140" s="64"/>
    </row>
    <row r="141" spans="1:22" s="4" customFormat="1" x14ac:dyDescent="0.2">
      <c r="A141" s="53">
        <v>139</v>
      </c>
      <c r="B141" s="63" t="s">
        <v>157</v>
      </c>
      <c r="C141" s="63">
        <v>2005</v>
      </c>
      <c r="D141" s="64" t="s">
        <v>90</v>
      </c>
      <c r="E141" s="63">
        <v>187</v>
      </c>
      <c r="F141" s="63">
        <v>323</v>
      </c>
      <c r="G141" s="65">
        <v>19.8</v>
      </c>
      <c r="H141" s="63">
        <v>247</v>
      </c>
      <c r="I141" s="65">
        <v>10.19</v>
      </c>
      <c r="J141" s="66">
        <f t="shared" si="48"/>
        <v>79.2</v>
      </c>
      <c r="K141" s="66">
        <f t="shared" si="49"/>
        <v>128.79999999999998</v>
      </c>
      <c r="L141" s="66">
        <f t="shared" si="50"/>
        <v>44.199999999999996</v>
      </c>
      <c r="M141" s="66">
        <f t="shared" si="51"/>
        <v>33.6</v>
      </c>
      <c r="N141" s="66">
        <f t="shared" si="52"/>
        <v>66.187000000000054</v>
      </c>
      <c r="O141" s="66">
        <f t="shared" si="53"/>
        <v>351.98700000000008</v>
      </c>
      <c r="P141" s="66" t="str">
        <f t="shared" si="54"/>
        <v>D</v>
      </c>
      <c r="Q141" s="66" t="str">
        <f t="shared" si="55"/>
        <v>B</v>
      </c>
      <c r="R141" s="66" t="str">
        <f t="shared" si="56"/>
        <v>D</v>
      </c>
      <c r="S141" s="66" t="str">
        <f t="shared" si="57"/>
        <v>D</v>
      </c>
      <c r="T141" s="66" t="str">
        <f t="shared" si="58"/>
        <v>B</v>
      </c>
      <c r="U141" s="67" t="str">
        <f t="shared" si="59"/>
        <v>C</v>
      </c>
      <c r="V141" s="64"/>
    </row>
    <row r="142" spans="1:22" s="4" customFormat="1" x14ac:dyDescent="0.2">
      <c r="A142" s="53">
        <v>140</v>
      </c>
      <c r="B142" s="63" t="s">
        <v>154</v>
      </c>
      <c r="C142" s="63">
        <v>2006</v>
      </c>
      <c r="D142" s="64" t="s">
        <v>90</v>
      </c>
      <c r="E142" s="63">
        <v>183</v>
      </c>
      <c r="F142" s="63">
        <v>323</v>
      </c>
      <c r="G142" s="65">
        <v>19.3</v>
      </c>
      <c r="H142" s="63">
        <v>250</v>
      </c>
      <c r="I142" s="65">
        <v>9.6999999999999993</v>
      </c>
      <c r="J142" s="66">
        <f t="shared" si="48"/>
        <v>50.4</v>
      </c>
      <c r="K142" s="66">
        <f t="shared" si="49"/>
        <v>128.79999999999998</v>
      </c>
      <c r="L142" s="66">
        <f t="shared" si="50"/>
        <v>40.799999999999997</v>
      </c>
      <c r="M142" s="66">
        <f t="shared" si="51"/>
        <v>38.400000000000006</v>
      </c>
      <c r="N142" s="66">
        <f t="shared" si="52"/>
        <v>92.990000000000066</v>
      </c>
      <c r="O142" s="66">
        <f t="shared" si="53"/>
        <v>351.39000000000004</v>
      </c>
      <c r="P142" s="66" t="str">
        <f t="shared" si="54"/>
        <v>D</v>
      </c>
      <c r="Q142" s="66" t="str">
        <f t="shared" si="55"/>
        <v>B</v>
      </c>
      <c r="R142" s="66" t="str">
        <f t="shared" si="56"/>
        <v>D</v>
      </c>
      <c r="S142" s="66" t="str">
        <f t="shared" si="57"/>
        <v>D</v>
      </c>
      <c r="T142" s="66" t="str">
        <f t="shared" si="58"/>
        <v>A</v>
      </c>
      <c r="U142" s="67" t="str">
        <f t="shared" si="59"/>
        <v>C</v>
      </c>
      <c r="V142" s="64"/>
    </row>
    <row r="143" spans="1:22" s="4" customFormat="1" x14ac:dyDescent="0.2">
      <c r="A143" s="54">
        <v>141</v>
      </c>
      <c r="B143" s="63" t="s">
        <v>144</v>
      </c>
      <c r="C143" s="63">
        <v>2007</v>
      </c>
      <c r="D143" s="64" t="s">
        <v>88</v>
      </c>
      <c r="E143" s="63">
        <v>186</v>
      </c>
      <c r="F143" s="63">
        <v>317</v>
      </c>
      <c r="G143" s="65">
        <v>22.1</v>
      </c>
      <c r="H143" s="63">
        <v>257</v>
      </c>
      <c r="I143" s="65">
        <v>10.24</v>
      </c>
      <c r="J143" s="66">
        <f t="shared" si="48"/>
        <v>72</v>
      </c>
      <c r="K143" s="66">
        <f t="shared" si="49"/>
        <v>101.19999999999999</v>
      </c>
      <c r="L143" s="66">
        <f t="shared" si="50"/>
        <v>59.84</v>
      </c>
      <c r="M143" s="66">
        <f t="shared" si="51"/>
        <v>49.6</v>
      </c>
      <c r="N143" s="66">
        <f t="shared" si="52"/>
        <v>63.452000000000012</v>
      </c>
      <c r="O143" s="66">
        <f t="shared" si="53"/>
        <v>346.09199999999998</v>
      </c>
      <c r="P143" s="66" t="str">
        <f t="shared" si="54"/>
        <v>D</v>
      </c>
      <c r="Q143" s="66" t="str">
        <f t="shared" si="55"/>
        <v>C</v>
      </c>
      <c r="R143" s="66" t="str">
        <f t="shared" si="56"/>
        <v>C</v>
      </c>
      <c r="S143" s="66" t="str">
        <f t="shared" si="57"/>
        <v>D</v>
      </c>
      <c r="T143" s="66" t="str">
        <f t="shared" si="58"/>
        <v>B</v>
      </c>
      <c r="U143" s="67" t="str">
        <f t="shared" si="59"/>
        <v>D</v>
      </c>
      <c r="V143" s="64"/>
    </row>
    <row r="144" spans="1:22" s="4" customFormat="1" x14ac:dyDescent="0.2">
      <c r="A144" s="53">
        <v>142</v>
      </c>
      <c r="B144" s="63" t="s">
        <v>158</v>
      </c>
      <c r="C144" s="63">
        <v>2006</v>
      </c>
      <c r="D144" s="64" t="s">
        <v>90</v>
      </c>
      <c r="E144" s="63">
        <v>196</v>
      </c>
      <c r="F144" s="63">
        <v>320</v>
      </c>
      <c r="G144" s="65">
        <v>21.9</v>
      </c>
      <c r="H144" s="63">
        <v>236</v>
      </c>
      <c r="I144" s="65">
        <v>11.2</v>
      </c>
      <c r="J144" s="66">
        <f t="shared" si="48"/>
        <v>144</v>
      </c>
      <c r="K144" s="66">
        <f t="shared" si="49"/>
        <v>114.99999999999999</v>
      </c>
      <c r="L144" s="66">
        <f t="shared" si="50"/>
        <v>58.479999999999983</v>
      </c>
      <c r="M144" s="66">
        <f t="shared" si="51"/>
        <v>16</v>
      </c>
      <c r="N144" s="66">
        <f t="shared" si="52"/>
        <v>10.940000000000058</v>
      </c>
      <c r="O144" s="66">
        <f t="shared" si="53"/>
        <v>344.42</v>
      </c>
      <c r="P144" s="66" t="str">
        <f t="shared" si="54"/>
        <v>B</v>
      </c>
      <c r="Q144" s="66" t="str">
        <f t="shared" si="55"/>
        <v>C</v>
      </c>
      <c r="R144" s="66" t="str">
        <f t="shared" si="56"/>
        <v>C</v>
      </c>
      <c r="S144" s="66" t="str">
        <f t="shared" si="57"/>
        <v>D</v>
      </c>
      <c r="T144" s="66" t="str">
        <f t="shared" si="58"/>
        <v>D</v>
      </c>
      <c r="U144" s="67" t="str">
        <f t="shared" si="59"/>
        <v>D</v>
      </c>
      <c r="V144" s="64"/>
    </row>
    <row r="145" spans="1:22" s="4" customFormat="1" x14ac:dyDescent="0.2">
      <c r="A145" s="53">
        <v>143</v>
      </c>
      <c r="B145" s="63" t="s">
        <v>185</v>
      </c>
      <c r="C145" s="63">
        <v>2006</v>
      </c>
      <c r="D145" s="64" t="s">
        <v>95</v>
      </c>
      <c r="E145" s="63">
        <v>196</v>
      </c>
      <c r="F145" s="63">
        <v>317</v>
      </c>
      <c r="G145" s="65">
        <v>17.7</v>
      </c>
      <c r="H145" s="63">
        <v>240</v>
      </c>
      <c r="I145" s="65">
        <v>10.6</v>
      </c>
      <c r="J145" s="66">
        <f t="shared" si="48"/>
        <v>144</v>
      </c>
      <c r="K145" s="66">
        <f t="shared" si="49"/>
        <v>101.19999999999999</v>
      </c>
      <c r="L145" s="66">
        <f t="shared" si="50"/>
        <v>29.919999999999991</v>
      </c>
      <c r="M145" s="66">
        <f t="shared" si="51"/>
        <v>22.400000000000002</v>
      </c>
      <c r="N145" s="66">
        <f t="shared" si="52"/>
        <v>43.760000000000041</v>
      </c>
      <c r="O145" s="66">
        <f t="shared" si="53"/>
        <v>341.28000000000003</v>
      </c>
      <c r="P145" s="66" t="str">
        <f t="shared" si="54"/>
        <v>B</v>
      </c>
      <c r="Q145" s="66" t="str">
        <f t="shared" si="55"/>
        <v>C</v>
      </c>
      <c r="R145" s="66" t="str">
        <f t="shared" si="56"/>
        <v>D</v>
      </c>
      <c r="S145" s="66" t="str">
        <f t="shared" si="57"/>
        <v>D</v>
      </c>
      <c r="T145" s="66" t="str">
        <f t="shared" si="58"/>
        <v>D</v>
      </c>
      <c r="U145" s="67" t="str">
        <f t="shared" si="59"/>
        <v>D</v>
      </c>
      <c r="V145" s="64"/>
    </row>
    <row r="146" spans="1:22" s="4" customFormat="1" x14ac:dyDescent="0.2">
      <c r="A146" s="53">
        <v>144</v>
      </c>
      <c r="B146" s="63" t="s">
        <v>137</v>
      </c>
      <c r="C146" s="63">
        <v>2006</v>
      </c>
      <c r="D146" s="64" t="s">
        <v>87</v>
      </c>
      <c r="E146" s="63">
        <v>185</v>
      </c>
      <c r="F146" s="63">
        <v>306</v>
      </c>
      <c r="G146" s="65">
        <v>22</v>
      </c>
      <c r="H146" s="63">
        <v>255</v>
      </c>
      <c r="I146" s="65">
        <v>9.4</v>
      </c>
      <c r="J146" s="66">
        <f t="shared" si="48"/>
        <v>64.8</v>
      </c>
      <c r="K146" s="66">
        <f t="shared" si="49"/>
        <v>50.599999999999994</v>
      </c>
      <c r="L146" s="66">
        <f t="shared" si="50"/>
        <v>59.16</v>
      </c>
      <c r="M146" s="66">
        <f t="shared" si="51"/>
        <v>46.400000000000006</v>
      </c>
      <c r="N146" s="66">
        <f t="shared" si="52"/>
        <v>109.4</v>
      </c>
      <c r="O146" s="66">
        <f t="shared" si="53"/>
        <v>330.36</v>
      </c>
      <c r="P146" s="66" t="str">
        <f t="shared" si="54"/>
        <v>D</v>
      </c>
      <c r="Q146" s="66" t="str">
        <f t="shared" si="55"/>
        <v>D</v>
      </c>
      <c r="R146" s="66" t="str">
        <f t="shared" si="56"/>
        <v>C</v>
      </c>
      <c r="S146" s="66" t="str">
        <f t="shared" si="57"/>
        <v>D</v>
      </c>
      <c r="T146" s="66" t="str">
        <f t="shared" si="58"/>
        <v>A</v>
      </c>
      <c r="U146" s="67" t="str">
        <f t="shared" si="59"/>
        <v>D</v>
      </c>
      <c r="V146" s="64"/>
    </row>
    <row r="147" spans="1:22" s="4" customFormat="1" x14ac:dyDescent="0.2">
      <c r="A147" s="53">
        <v>145</v>
      </c>
      <c r="B147" s="63" t="s">
        <v>182</v>
      </c>
      <c r="C147" s="63">
        <v>2007</v>
      </c>
      <c r="D147" s="64" t="s">
        <v>94</v>
      </c>
      <c r="E147" s="63">
        <v>182</v>
      </c>
      <c r="F147" s="63">
        <v>315</v>
      </c>
      <c r="G147" s="65">
        <v>22.7</v>
      </c>
      <c r="H147" s="63">
        <v>255</v>
      </c>
      <c r="I147" s="65">
        <v>9.9499999999999993</v>
      </c>
      <c r="J147" s="66">
        <f t="shared" si="48"/>
        <v>43.2</v>
      </c>
      <c r="K147" s="66">
        <f t="shared" si="49"/>
        <v>92</v>
      </c>
      <c r="L147" s="66">
        <f t="shared" si="50"/>
        <v>63.919999999999987</v>
      </c>
      <c r="M147" s="66">
        <f t="shared" si="51"/>
        <v>46.400000000000006</v>
      </c>
      <c r="N147" s="66">
        <f t="shared" si="52"/>
        <v>79.315000000000069</v>
      </c>
      <c r="O147" s="66">
        <f t="shared" si="53"/>
        <v>324.83500000000004</v>
      </c>
      <c r="P147" s="66" t="str">
        <f t="shared" si="54"/>
        <v>D</v>
      </c>
      <c r="Q147" s="66" t="str">
        <f t="shared" si="55"/>
        <v>D</v>
      </c>
      <c r="R147" s="66" t="str">
        <f t="shared" si="56"/>
        <v>B</v>
      </c>
      <c r="S147" s="66" t="str">
        <f t="shared" si="57"/>
        <v>D</v>
      </c>
      <c r="T147" s="66" t="str">
        <f t="shared" si="58"/>
        <v>A</v>
      </c>
      <c r="U147" s="67" t="str">
        <f t="shared" si="59"/>
        <v>D</v>
      </c>
      <c r="V147" s="64"/>
    </row>
    <row r="148" spans="1:22" s="4" customFormat="1" x14ac:dyDescent="0.2">
      <c r="A148" s="53">
        <v>146</v>
      </c>
      <c r="B148" s="63" t="s">
        <v>80</v>
      </c>
      <c r="C148" s="63">
        <v>2006</v>
      </c>
      <c r="D148" s="64" t="s">
        <v>98</v>
      </c>
      <c r="E148" s="63">
        <v>182</v>
      </c>
      <c r="F148" s="63">
        <v>326</v>
      </c>
      <c r="G148" s="65">
        <v>19.5</v>
      </c>
      <c r="H148" s="63">
        <v>278</v>
      </c>
      <c r="I148" s="65">
        <v>11.16</v>
      </c>
      <c r="J148" s="66">
        <f t="shared" si="48"/>
        <v>43.2</v>
      </c>
      <c r="K148" s="66">
        <f t="shared" si="49"/>
        <v>142.6</v>
      </c>
      <c r="L148" s="66">
        <f t="shared" si="50"/>
        <v>42.16</v>
      </c>
      <c r="M148" s="66">
        <f t="shared" si="51"/>
        <v>83.2</v>
      </c>
      <c r="N148" s="66">
        <f t="shared" si="52"/>
        <v>13.128000000000013</v>
      </c>
      <c r="O148" s="66">
        <f t="shared" si="53"/>
        <v>324.28800000000001</v>
      </c>
      <c r="P148" s="66" t="str">
        <f t="shared" si="54"/>
        <v>D</v>
      </c>
      <c r="Q148" s="66" t="str">
        <f t="shared" si="55"/>
        <v>B</v>
      </c>
      <c r="R148" s="66" t="str">
        <f t="shared" si="56"/>
        <v>D</v>
      </c>
      <c r="S148" s="66" t="str">
        <f t="shared" si="57"/>
        <v>A</v>
      </c>
      <c r="T148" s="66" t="str">
        <f t="shared" si="58"/>
        <v>D</v>
      </c>
      <c r="U148" s="67" t="str">
        <f t="shared" si="59"/>
        <v>D</v>
      </c>
      <c r="V148" s="64"/>
    </row>
    <row r="149" spans="1:22" s="4" customFormat="1" x14ac:dyDescent="0.2">
      <c r="A149" s="53">
        <v>147</v>
      </c>
      <c r="B149" s="63" t="s">
        <v>186</v>
      </c>
      <c r="C149" s="63">
        <v>2008</v>
      </c>
      <c r="D149" s="64" t="s">
        <v>95</v>
      </c>
      <c r="E149" s="63">
        <v>185</v>
      </c>
      <c r="F149" s="63">
        <v>308</v>
      </c>
      <c r="G149" s="65">
        <v>20.9</v>
      </c>
      <c r="H149" s="63">
        <v>260</v>
      </c>
      <c r="I149" s="65">
        <v>9.6999999999999993</v>
      </c>
      <c r="J149" s="66">
        <f t="shared" si="48"/>
        <v>64.8</v>
      </c>
      <c r="K149" s="66">
        <f t="shared" si="49"/>
        <v>59.8</v>
      </c>
      <c r="L149" s="66">
        <f t="shared" si="50"/>
        <v>51.679999999999986</v>
      </c>
      <c r="M149" s="66">
        <f t="shared" si="51"/>
        <v>54.400000000000006</v>
      </c>
      <c r="N149" s="66">
        <f t="shared" si="52"/>
        <v>92.990000000000066</v>
      </c>
      <c r="O149" s="66">
        <f t="shared" si="53"/>
        <v>323.67000000000007</v>
      </c>
      <c r="P149" s="66" t="str">
        <f t="shared" si="54"/>
        <v>D</v>
      </c>
      <c r="Q149" s="66" t="str">
        <f t="shared" si="55"/>
        <v>D</v>
      </c>
      <c r="R149" s="66" t="str">
        <f t="shared" si="56"/>
        <v>C</v>
      </c>
      <c r="S149" s="66" t="str">
        <f t="shared" si="57"/>
        <v>C</v>
      </c>
      <c r="T149" s="66" t="str">
        <f t="shared" si="58"/>
        <v>A</v>
      </c>
      <c r="U149" s="67" t="str">
        <f t="shared" si="59"/>
        <v>D</v>
      </c>
      <c r="V149" s="64"/>
    </row>
    <row r="150" spans="1:22" s="4" customFormat="1" x14ac:dyDescent="0.2">
      <c r="A150" s="53">
        <v>148</v>
      </c>
      <c r="B150" s="63" t="s">
        <v>77</v>
      </c>
      <c r="C150" s="63">
        <v>2005</v>
      </c>
      <c r="D150" s="64" t="s">
        <v>89</v>
      </c>
      <c r="E150" s="63">
        <v>184</v>
      </c>
      <c r="F150" s="63">
        <v>317</v>
      </c>
      <c r="G150" s="65">
        <v>17.600000000000001</v>
      </c>
      <c r="H150" s="63">
        <v>276</v>
      </c>
      <c r="I150" s="65">
        <v>10.41</v>
      </c>
      <c r="J150" s="66">
        <f t="shared" si="48"/>
        <v>57.6</v>
      </c>
      <c r="K150" s="66">
        <f t="shared" si="49"/>
        <v>101.19999999999999</v>
      </c>
      <c r="L150" s="66">
        <f t="shared" si="50"/>
        <v>29.240000000000006</v>
      </c>
      <c r="M150" s="66">
        <f t="shared" si="51"/>
        <v>80</v>
      </c>
      <c r="N150" s="66">
        <f t="shared" si="52"/>
        <v>54.153000000000013</v>
      </c>
      <c r="O150" s="66">
        <f t="shared" si="53"/>
        <v>322.19299999999998</v>
      </c>
      <c r="P150" s="66" t="str">
        <f t="shared" si="54"/>
        <v>D</v>
      </c>
      <c r="Q150" s="66" t="str">
        <f t="shared" si="55"/>
        <v>C</v>
      </c>
      <c r="R150" s="66" t="str">
        <f t="shared" si="56"/>
        <v>D</v>
      </c>
      <c r="S150" s="66" t="str">
        <f t="shared" si="57"/>
        <v>A</v>
      </c>
      <c r="T150" s="66" t="str">
        <f t="shared" si="58"/>
        <v>C</v>
      </c>
      <c r="U150" s="67" t="str">
        <f t="shared" si="59"/>
        <v>D</v>
      </c>
      <c r="V150" s="64"/>
    </row>
    <row r="151" spans="1:22" s="4" customFormat="1" x14ac:dyDescent="0.2">
      <c r="A151" s="53">
        <v>149</v>
      </c>
      <c r="B151" s="63" t="s">
        <v>82</v>
      </c>
      <c r="C151" s="63">
        <v>2005</v>
      </c>
      <c r="D151" s="64" t="s">
        <v>88</v>
      </c>
      <c r="E151" s="63">
        <v>193</v>
      </c>
      <c r="F151" s="63">
        <v>321</v>
      </c>
      <c r="G151" s="65">
        <v>20.399999999999999</v>
      </c>
      <c r="H151" s="63">
        <v>240</v>
      </c>
      <c r="I151" s="65">
        <v>11.92</v>
      </c>
      <c r="J151" s="66">
        <f t="shared" si="48"/>
        <v>122.4</v>
      </c>
      <c r="K151" s="66">
        <f t="shared" si="49"/>
        <v>119.6</v>
      </c>
      <c r="L151" s="66">
        <f t="shared" si="50"/>
        <v>48.279999999999987</v>
      </c>
      <c r="M151" s="66">
        <f t="shared" si="51"/>
        <v>22.400000000000002</v>
      </c>
      <c r="N151" s="66">
        <f t="shared" si="52"/>
        <v>0</v>
      </c>
      <c r="O151" s="66">
        <f t="shared" si="53"/>
        <v>312.67999999999995</v>
      </c>
      <c r="P151" s="66" t="str">
        <f t="shared" si="54"/>
        <v>B</v>
      </c>
      <c r="Q151" s="66" t="str">
        <f t="shared" si="55"/>
        <v>C</v>
      </c>
      <c r="R151" s="66" t="str">
        <f t="shared" si="56"/>
        <v>D</v>
      </c>
      <c r="S151" s="66" t="str">
        <f t="shared" si="57"/>
        <v>D</v>
      </c>
      <c r="T151" s="66" t="str">
        <f t="shared" si="58"/>
        <v>D</v>
      </c>
      <c r="U151" s="67" t="str">
        <f t="shared" si="59"/>
        <v>D</v>
      </c>
      <c r="V151" s="64"/>
    </row>
    <row r="152" spans="1:22" s="4" customFormat="1" x14ac:dyDescent="0.2">
      <c r="A152" s="53">
        <v>150</v>
      </c>
      <c r="B152" s="63" t="s">
        <v>18</v>
      </c>
      <c r="C152" s="63">
        <v>2003</v>
      </c>
      <c r="D152" s="64" t="s">
        <v>88</v>
      </c>
      <c r="E152" s="63">
        <v>187</v>
      </c>
      <c r="F152" s="63">
        <v>321</v>
      </c>
      <c r="G152" s="65">
        <v>17.100000000000001</v>
      </c>
      <c r="H152" s="63">
        <v>241</v>
      </c>
      <c r="I152" s="65">
        <v>10.3</v>
      </c>
      <c r="J152" s="66">
        <f t="shared" si="48"/>
        <v>79.2</v>
      </c>
      <c r="K152" s="66">
        <f t="shared" si="49"/>
        <v>119.6</v>
      </c>
      <c r="L152" s="66">
        <f t="shared" si="50"/>
        <v>25.840000000000003</v>
      </c>
      <c r="M152" s="66">
        <f t="shared" si="51"/>
        <v>24</v>
      </c>
      <c r="N152" s="66">
        <f t="shared" si="52"/>
        <v>60.16999999999998</v>
      </c>
      <c r="O152" s="66">
        <f t="shared" si="53"/>
        <v>308.81</v>
      </c>
      <c r="P152" s="66" t="str">
        <f t="shared" si="54"/>
        <v>D</v>
      </c>
      <c r="Q152" s="66" t="str">
        <f t="shared" si="55"/>
        <v>C</v>
      </c>
      <c r="R152" s="66" t="str">
        <f t="shared" si="56"/>
        <v>D</v>
      </c>
      <c r="S152" s="66" t="str">
        <f t="shared" si="57"/>
        <v>D</v>
      </c>
      <c r="T152" s="66" t="str">
        <f t="shared" si="58"/>
        <v>B</v>
      </c>
      <c r="U152" s="67" t="str">
        <f t="shared" si="59"/>
        <v>D</v>
      </c>
      <c r="V152" s="64"/>
    </row>
    <row r="153" spans="1:22" s="4" customFormat="1" x14ac:dyDescent="0.2">
      <c r="A153" s="53">
        <v>151</v>
      </c>
      <c r="B153" s="63" t="s">
        <v>156</v>
      </c>
      <c r="C153" s="63">
        <v>2004</v>
      </c>
      <c r="D153" s="64" t="s">
        <v>90</v>
      </c>
      <c r="E153" s="63">
        <v>180</v>
      </c>
      <c r="F153" s="63">
        <v>317</v>
      </c>
      <c r="G153" s="65">
        <v>20.7</v>
      </c>
      <c r="H153" s="63">
        <v>258</v>
      </c>
      <c r="I153" s="65">
        <v>10</v>
      </c>
      <c r="J153" s="66">
        <f t="shared" si="48"/>
        <v>28.8</v>
      </c>
      <c r="K153" s="66">
        <f t="shared" si="49"/>
        <v>101.19999999999999</v>
      </c>
      <c r="L153" s="66">
        <f t="shared" si="50"/>
        <v>50.319999999999986</v>
      </c>
      <c r="M153" s="66">
        <f t="shared" si="51"/>
        <v>51.2</v>
      </c>
      <c r="N153" s="66">
        <f t="shared" si="52"/>
        <v>76.580000000000027</v>
      </c>
      <c r="O153" s="66">
        <f t="shared" si="53"/>
        <v>308.10000000000002</v>
      </c>
      <c r="P153" s="66" t="str">
        <f t="shared" si="54"/>
        <v>D</v>
      </c>
      <c r="Q153" s="66" t="str">
        <f t="shared" si="55"/>
        <v>C</v>
      </c>
      <c r="R153" s="66" t="str">
        <f t="shared" si="56"/>
        <v>C</v>
      </c>
      <c r="S153" s="66" t="str">
        <f t="shared" si="57"/>
        <v>C</v>
      </c>
      <c r="T153" s="66" t="str">
        <f t="shared" si="58"/>
        <v>A</v>
      </c>
      <c r="U153" s="67" t="str">
        <f t="shared" si="59"/>
        <v>D</v>
      </c>
      <c r="V153" s="64"/>
    </row>
    <row r="154" spans="1:22" s="4" customFormat="1" x14ac:dyDescent="0.2">
      <c r="A154" s="53">
        <v>152</v>
      </c>
      <c r="B154" s="63" t="s">
        <v>191</v>
      </c>
      <c r="C154" s="63">
        <v>2006</v>
      </c>
      <c r="D154" s="64" t="s">
        <v>96</v>
      </c>
      <c r="E154" s="63">
        <v>196</v>
      </c>
      <c r="F154" s="63">
        <v>323</v>
      </c>
      <c r="G154" s="65">
        <v>18.399999999999999</v>
      </c>
      <c r="H154" s="63">
        <v>224</v>
      </c>
      <c r="I154" s="65">
        <v>11.57</v>
      </c>
      <c r="J154" s="66">
        <f t="shared" si="48"/>
        <v>144</v>
      </c>
      <c r="K154" s="66">
        <f t="shared" si="49"/>
        <v>128.79999999999998</v>
      </c>
      <c r="L154" s="66">
        <f t="shared" si="50"/>
        <v>34.679999999999986</v>
      </c>
      <c r="M154" s="66">
        <f t="shared" si="51"/>
        <v>0</v>
      </c>
      <c r="N154" s="66">
        <f t="shared" si="52"/>
        <v>0</v>
      </c>
      <c r="O154" s="66">
        <f t="shared" si="53"/>
        <v>307.47999999999996</v>
      </c>
      <c r="P154" s="66" t="str">
        <f t="shared" si="54"/>
        <v>B</v>
      </c>
      <c r="Q154" s="66" t="str">
        <f t="shared" si="55"/>
        <v>B</v>
      </c>
      <c r="R154" s="66" t="str">
        <f t="shared" si="56"/>
        <v>D</v>
      </c>
      <c r="S154" s="66" t="str">
        <f t="shared" si="57"/>
        <v>D</v>
      </c>
      <c r="T154" s="66" t="str">
        <f t="shared" si="58"/>
        <v>D</v>
      </c>
      <c r="U154" s="67" t="str">
        <f t="shared" si="59"/>
        <v>D</v>
      </c>
      <c r="V154" s="64"/>
    </row>
    <row r="155" spans="1:22" s="4" customFormat="1" x14ac:dyDescent="0.2">
      <c r="A155" s="53">
        <v>153</v>
      </c>
      <c r="B155" s="63" t="s">
        <v>83</v>
      </c>
      <c r="C155" s="63">
        <v>2007</v>
      </c>
      <c r="D155" s="64" t="s">
        <v>88</v>
      </c>
      <c r="E155" s="63">
        <v>189</v>
      </c>
      <c r="F155" s="63">
        <v>313</v>
      </c>
      <c r="G155" s="65">
        <v>20.8</v>
      </c>
      <c r="H155" s="63">
        <v>237</v>
      </c>
      <c r="I155" s="65">
        <v>10.26</v>
      </c>
      <c r="J155" s="66">
        <f t="shared" si="48"/>
        <v>93.600000000000009</v>
      </c>
      <c r="K155" s="66">
        <f t="shared" si="49"/>
        <v>82.8</v>
      </c>
      <c r="L155" s="66">
        <f t="shared" si="50"/>
        <v>51</v>
      </c>
      <c r="M155" s="66">
        <f t="shared" si="51"/>
        <v>17.600000000000001</v>
      </c>
      <c r="N155" s="66">
        <f t="shared" si="52"/>
        <v>62.358000000000033</v>
      </c>
      <c r="O155" s="66">
        <f t="shared" si="53"/>
        <v>307.35800000000006</v>
      </c>
      <c r="P155" s="66" t="str">
        <f t="shared" si="54"/>
        <v>D</v>
      </c>
      <c r="Q155" s="66" t="str">
        <f t="shared" si="55"/>
        <v>D</v>
      </c>
      <c r="R155" s="66" t="str">
        <f t="shared" si="56"/>
        <v>C</v>
      </c>
      <c r="S155" s="66" t="str">
        <f t="shared" si="57"/>
        <v>D</v>
      </c>
      <c r="T155" s="66" t="str">
        <f t="shared" si="58"/>
        <v>B</v>
      </c>
      <c r="U155" s="67" t="str">
        <f t="shared" si="59"/>
        <v>D</v>
      </c>
      <c r="V155" s="64"/>
    </row>
    <row r="156" spans="1:22" s="4" customFormat="1" x14ac:dyDescent="0.2">
      <c r="A156" s="53">
        <v>154</v>
      </c>
      <c r="B156" s="63" t="s">
        <v>152</v>
      </c>
      <c r="C156" s="63">
        <v>2008</v>
      </c>
      <c r="D156" s="64" t="s">
        <v>90</v>
      </c>
      <c r="E156" s="63">
        <v>190</v>
      </c>
      <c r="F156" s="63">
        <v>314</v>
      </c>
      <c r="G156" s="65">
        <v>19.100000000000001</v>
      </c>
      <c r="H156" s="63">
        <v>238</v>
      </c>
      <c r="I156" s="65">
        <v>10.35</v>
      </c>
      <c r="J156" s="66">
        <f t="shared" si="48"/>
        <v>100.8</v>
      </c>
      <c r="K156" s="66">
        <f t="shared" si="49"/>
        <v>87.399999999999991</v>
      </c>
      <c r="L156" s="66">
        <f t="shared" si="50"/>
        <v>39.440000000000005</v>
      </c>
      <c r="M156" s="66">
        <f t="shared" si="51"/>
        <v>19.200000000000003</v>
      </c>
      <c r="N156" s="66">
        <f t="shared" si="52"/>
        <v>57.435000000000045</v>
      </c>
      <c r="O156" s="66">
        <f t="shared" si="53"/>
        <v>304.27500000000003</v>
      </c>
      <c r="P156" s="66" t="str">
        <f t="shared" si="54"/>
        <v>C</v>
      </c>
      <c r="Q156" s="66" t="str">
        <f t="shared" si="55"/>
        <v>D</v>
      </c>
      <c r="R156" s="66" t="str">
        <f t="shared" si="56"/>
        <v>D</v>
      </c>
      <c r="S156" s="66" t="str">
        <f t="shared" si="57"/>
        <v>D</v>
      </c>
      <c r="T156" s="66" t="str">
        <f t="shared" si="58"/>
        <v>C</v>
      </c>
      <c r="U156" s="67" t="str">
        <f t="shared" si="59"/>
        <v>D</v>
      </c>
      <c r="V156" s="64"/>
    </row>
    <row r="157" spans="1:22" s="4" customFormat="1" x14ac:dyDescent="0.2">
      <c r="A157" s="53">
        <v>155</v>
      </c>
      <c r="B157" s="63" t="s">
        <v>176</v>
      </c>
      <c r="C157" s="63">
        <v>2007</v>
      </c>
      <c r="D157" s="64" t="s">
        <v>173</v>
      </c>
      <c r="E157" s="63">
        <v>196</v>
      </c>
      <c r="F157" s="63">
        <v>313</v>
      </c>
      <c r="G157" s="65">
        <v>22.7</v>
      </c>
      <c r="H157" s="63">
        <v>229</v>
      </c>
      <c r="I157" s="65">
        <v>11.25</v>
      </c>
      <c r="J157" s="66">
        <f t="shared" si="48"/>
        <v>144</v>
      </c>
      <c r="K157" s="66">
        <f t="shared" si="49"/>
        <v>82.8</v>
      </c>
      <c r="L157" s="66">
        <f t="shared" si="50"/>
        <v>63.919999999999987</v>
      </c>
      <c r="M157" s="66">
        <f t="shared" si="51"/>
        <v>4.8000000000000007</v>
      </c>
      <c r="N157" s="66">
        <f t="shared" si="52"/>
        <v>8.2050000000000196</v>
      </c>
      <c r="O157" s="66">
        <f t="shared" si="53"/>
        <v>303.72500000000008</v>
      </c>
      <c r="P157" s="66" t="str">
        <f t="shared" si="54"/>
        <v>B</v>
      </c>
      <c r="Q157" s="66" t="str">
        <f t="shared" si="55"/>
        <v>D</v>
      </c>
      <c r="R157" s="66" t="str">
        <f t="shared" si="56"/>
        <v>B</v>
      </c>
      <c r="S157" s="66" t="str">
        <f t="shared" si="57"/>
        <v>D</v>
      </c>
      <c r="T157" s="66" t="str">
        <f t="shared" si="58"/>
        <v>D</v>
      </c>
      <c r="U157" s="67" t="str">
        <f t="shared" si="59"/>
        <v>D</v>
      </c>
      <c r="V157" s="64"/>
    </row>
    <row r="158" spans="1:22" s="4" customFormat="1" x14ac:dyDescent="0.2">
      <c r="A158" s="53">
        <v>156</v>
      </c>
      <c r="B158" s="63" t="s">
        <v>153</v>
      </c>
      <c r="C158" s="63">
        <v>2007</v>
      </c>
      <c r="D158" s="64" t="s">
        <v>90</v>
      </c>
      <c r="E158" s="63">
        <v>180</v>
      </c>
      <c r="F158" s="63">
        <v>313</v>
      </c>
      <c r="G158" s="65">
        <v>23.1</v>
      </c>
      <c r="H158" s="63">
        <v>251</v>
      </c>
      <c r="I158" s="65">
        <v>10.15</v>
      </c>
      <c r="J158" s="66">
        <f t="shared" si="48"/>
        <v>28.8</v>
      </c>
      <c r="K158" s="66">
        <f t="shared" si="49"/>
        <v>82.8</v>
      </c>
      <c r="L158" s="66">
        <f t="shared" si="50"/>
        <v>66.64</v>
      </c>
      <c r="M158" s="66">
        <f t="shared" si="51"/>
        <v>40</v>
      </c>
      <c r="N158" s="66">
        <f t="shared" si="52"/>
        <v>68.375</v>
      </c>
      <c r="O158" s="66">
        <f t="shared" si="53"/>
        <v>286.61500000000001</v>
      </c>
      <c r="P158" s="66" t="str">
        <f t="shared" si="54"/>
        <v>D</v>
      </c>
      <c r="Q158" s="66" t="str">
        <f t="shared" si="55"/>
        <v>D</v>
      </c>
      <c r="R158" s="66" t="str">
        <f t="shared" si="56"/>
        <v>B</v>
      </c>
      <c r="S158" s="66" t="str">
        <f t="shared" si="57"/>
        <v>D</v>
      </c>
      <c r="T158" s="66" t="str">
        <f t="shared" si="58"/>
        <v>B</v>
      </c>
      <c r="U158" s="67" t="str">
        <f t="shared" si="59"/>
        <v>D</v>
      </c>
      <c r="V158" s="64"/>
    </row>
    <row r="159" spans="1:22" s="4" customFormat="1" x14ac:dyDescent="0.2">
      <c r="A159" s="53">
        <v>157</v>
      </c>
      <c r="B159" s="63" t="s">
        <v>132</v>
      </c>
      <c r="C159" s="63">
        <v>2008</v>
      </c>
      <c r="D159" s="64" t="s">
        <v>126</v>
      </c>
      <c r="E159" s="63">
        <v>180</v>
      </c>
      <c r="F159" s="63">
        <v>319</v>
      </c>
      <c r="G159" s="65">
        <v>20.7</v>
      </c>
      <c r="H159" s="63">
        <v>249</v>
      </c>
      <c r="I159" s="65">
        <v>10.33</v>
      </c>
      <c r="J159" s="66">
        <f t="shared" si="48"/>
        <v>28.8</v>
      </c>
      <c r="K159" s="66">
        <f t="shared" si="49"/>
        <v>110.39999999999999</v>
      </c>
      <c r="L159" s="66">
        <f t="shared" si="50"/>
        <v>50.319999999999986</v>
      </c>
      <c r="M159" s="66">
        <f t="shared" si="51"/>
        <v>36.800000000000004</v>
      </c>
      <c r="N159" s="66">
        <f t="shared" si="52"/>
        <v>58.529000000000018</v>
      </c>
      <c r="O159" s="66">
        <f t="shared" si="53"/>
        <v>284.84899999999999</v>
      </c>
      <c r="P159" s="66" t="str">
        <f t="shared" si="54"/>
        <v>D</v>
      </c>
      <c r="Q159" s="66" t="str">
        <f t="shared" si="55"/>
        <v>C</v>
      </c>
      <c r="R159" s="66" t="str">
        <f t="shared" si="56"/>
        <v>C</v>
      </c>
      <c r="S159" s="66" t="str">
        <f t="shared" si="57"/>
        <v>D</v>
      </c>
      <c r="T159" s="66" t="str">
        <f t="shared" si="58"/>
        <v>C</v>
      </c>
      <c r="U159" s="67" t="str">
        <f t="shared" si="59"/>
        <v>D</v>
      </c>
      <c r="V159" s="64"/>
    </row>
    <row r="160" spans="1:22" s="4" customFormat="1" x14ac:dyDescent="0.2">
      <c r="A160" s="53">
        <v>158</v>
      </c>
      <c r="B160" s="63" t="s">
        <v>192</v>
      </c>
      <c r="C160" s="63">
        <v>2007</v>
      </c>
      <c r="D160" s="64" t="s">
        <v>96</v>
      </c>
      <c r="E160" s="63">
        <v>193</v>
      </c>
      <c r="F160" s="63">
        <v>315</v>
      </c>
      <c r="G160" s="65">
        <v>18.2</v>
      </c>
      <c r="H160" s="63">
        <v>223</v>
      </c>
      <c r="I160" s="65">
        <v>11.05</v>
      </c>
      <c r="J160" s="66">
        <f t="shared" si="48"/>
        <v>122.4</v>
      </c>
      <c r="K160" s="66">
        <f t="shared" si="49"/>
        <v>92</v>
      </c>
      <c r="L160" s="66">
        <f t="shared" si="50"/>
        <v>33.319999999999986</v>
      </c>
      <c r="M160" s="66">
        <f t="shared" si="51"/>
        <v>0</v>
      </c>
      <c r="N160" s="66">
        <f t="shared" si="52"/>
        <v>19.144999999999982</v>
      </c>
      <c r="O160" s="66">
        <f t="shared" si="53"/>
        <v>266.86500000000001</v>
      </c>
      <c r="P160" s="66" t="str">
        <f t="shared" si="54"/>
        <v>B</v>
      </c>
      <c r="Q160" s="66" t="str">
        <f t="shared" si="55"/>
        <v>D</v>
      </c>
      <c r="R160" s="66" t="str">
        <f t="shared" si="56"/>
        <v>D</v>
      </c>
      <c r="S160" s="66" t="str">
        <f t="shared" si="57"/>
        <v>D</v>
      </c>
      <c r="T160" s="66" t="str">
        <f t="shared" si="58"/>
        <v>D</v>
      </c>
      <c r="U160" s="67" t="str">
        <f t="shared" si="59"/>
        <v>D</v>
      </c>
      <c r="V160" s="64"/>
    </row>
    <row r="161" spans="1:22" s="4" customFormat="1" x14ac:dyDescent="0.2">
      <c r="A161" s="53">
        <v>159</v>
      </c>
      <c r="B161" s="63" t="s">
        <v>147</v>
      </c>
      <c r="C161" s="63">
        <v>2008</v>
      </c>
      <c r="D161" s="64" t="s">
        <v>88</v>
      </c>
      <c r="E161" s="63">
        <v>182</v>
      </c>
      <c r="F161" s="63">
        <v>311</v>
      </c>
      <c r="G161" s="65">
        <v>24</v>
      </c>
      <c r="H161" s="63">
        <v>240</v>
      </c>
      <c r="I161" s="65">
        <v>10.42</v>
      </c>
      <c r="J161" s="66">
        <f t="shared" si="48"/>
        <v>43.2</v>
      </c>
      <c r="K161" s="66">
        <f t="shared" si="49"/>
        <v>73.599999999999994</v>
      </c>
      <c r="L161" s="66">
        <f t="shared" si="50"/>
        <v>72.759999999999991</v>
      </c>
      <c r="M161" s="66">
        <f t="shared" si="51"/>
        <v>22.400000000000002</v>
      </c>
      <c r="N161" s="66">
        <f t="shared" si="52"/>
        <v>53.606000000000023</v>
      </c>
      <c r="O161" s="66">
        <f t="shared" si="53"/>
        <v>265.56600000000003</v>
      </c>
      <c r="P161" s="66" t="str">
        <f t="shared" si="54"/>
        <v>D</v>
      </c>
      <c r="Q161" s="66" t="str">
        <f t="shared" si="55"/>
        <v>D</v>
      </c>
      <c r="R161" s="66" t="str">
        <f t="shared" si="56"/>
        <v>B</v>
      </c>
      <c r="S161" s="66" t="str">
        <f t="shared" si="57"/>
        <v>D</v>
      </c>
      <c r="T161" s="66" t="str">
        <f t="shared" si="58"/>
        <v>C</v>
      </c>
      <c r="U161" s="67" t="str">
        <f t="shared" si="59"/>
        <v>D</v>
      </c>
      <c r="V161" s="64"/>
    </row>
    <row r="162" spans="1:22" s="4" customFormat="1" x14ac:dyDescent="0.2">
      <c r="A162" s="53">
        <v>160</v>
      </c>
      <c r="B162" s="63" t="s">
        <v>122</v>
      </c>
      <c r="C162" s="63">
        <v>2011</v>
      </c>
      <c r="D162" s="64" t="s">
        <v>120</v>
      </c>
      <c r="E162" s="63">
        <v>181</v>
      </c>
      <c r="F162" s="63">
        <v>312</v>
      </c>
      <c r="G162" s="65">
        <v>21.1</v>
      </c>
      <c r="H162" s="63">
        <v>250</v>
      </c>
      <c r="I162" s="65">
        <v>10.44</v>
      </c>
      <c r="J162" s="66">
        <f t="shared" si="48"/>
        <v>36</v>
      </c>
      <c r="K162" s="66">
        <f t="shared" si="49"/>
        <v>78.199999999999989</v>
      </c>
      <c r="L162" s="66">
        <f t="shared" si="50"/>
        <v>53.040000000000006</v>
      </c>
      <c r="M162" s="66">
        <f t="shared" si="51"/>
        <v>38.400000000000006</v>
      </c>
      <c r="N162" s="66">
        <f t="shared" si="52"/>
        <v>52.51200000000005</v>
      </c>
      <c r="O162" s="66">
        <f t="shared" si="53"/>
        <v>258.15200000000004</v>
      </c>
      <c r="P162" s="66" t="str">
        <f t="shared" si="54"/>
        <v>D</v>
      </c>
      <c r="Q162" s="66" t="str">
        <f t="shared" si="55"/>
        <v>D</v>
      </c>
      <c r="R162" s="66" t="str">
        <f t="shared" si="56"/>
        <v>C</v>
      </c>
      <c r="S162" s="66" t="str">
        <f t="shared" si="57"/>
        <v>D</v>
      </c>
      <c r="T162" s="66" t="str">
        <f t="shared" si="58"/>
        <v>C</v>
      </c>
      <c r="U162" s="67" t="str">
        <f t="shared" si="59"/>
        <v>D</v>
      </c>
      <c r="V162" s="64"/>
    </row>
    <row r="163" spans="1:22" s="4" customFormat="1" x14ac:dyDescent="0.2">
      <c r="A163" s="53">
        <v>161</v>
      </c>
      <c r="B163" s="63" t="s">
        <v>123</v>
      </c>
      <c r="C163" s="63">
        <v>2008</v>
      </c>
      <c r="D163" s="64" t="s">
        <v>120</v>
      </c>
      <c r="E163" s="63">
        <v>184</v>
      </c>
      <c r="F163" s="63">
        <v>310</v>
      </c>
      <c r="G163" s="65">
        <v>19.5</v>
      </c>
      <c r="H163" s="63">
        <v>246</v>
      </c>
      <c r="I163" s="65">
        <v>10.59</v>
      </c>
      <c r="J163" s="66">
        <f t="shared" si="48"/>
        <v>57.6</v>
      </c>
      <c r="K163" s="66">
        <f t="shared" si="49"/>
        <v>69</v>
      </c>
      <c r="L163" s="66">
        <f t="shared" si="50"/>
        <v>42.16</v>
      </c>
      <c r="M163" s="66">
        <f t="shared" si="51"/>
        <v>32</v>
      </c>
      <c r="N163" s="66">
        <f t="shared" si="52"/>
        <v>44.307000000000031</v>
      </c>
      <c r="O163" s="66">
        <f t="shared" ref="O163:O166" si="60">SUM(J163:N163)</f>
        <v>245.06700000000001</v>
      </c>
      <c r="P163" s="66" t="str">
        <f t="shared" si="54"/>
        <v>D</v>
      </c>
      <c r="Q163" s="66" t="str">
        <f t="shared" si="55"/>
        <v>D</v>
      </c>
      <c r="R163" s="66" t="str">
        <f t="shared" si="56"/>
        <v>D</v>
      </c>
      <c r="S163" s="66" t="str">
        <f t="shared" si="57"/>
        <v>D</v>
      </c>
      <c r="T163" s="66" t="str">
        <f t="shared" si="58"/>
        <v>D</v>
      </c>
      <c r="U163" s="67" t="str">
        <f t="shared" si="59"/>
        <v>D</v>
      </c>
      <c r="V163" s="64"/>
    </row>
    <row r="164" spans="1:22" s="4" customFormat="1" x14ac:dyDescent="0.2">
      <c r="A164" s="53">
        <v>162</v>
      </c>
      <c r="B164" s="63" t="s">
        <v>148</v>
      </c>
      <c r="C164" s="63">
        <v>2005</v>
      </c>
      <c r="D164" s="64" t="s">
        <v>89</v>
      </c>
      <c r="E164" s="63">
        <v>180</v>
      </c>
      <c r="F164" s="63">
        <v>310</v>
      </c>
      <c r="G164" s="65">
        <v>18.600000000000001</v>
      </c>
      <c r="H164" s="63">
        <v>259</v>
      </c>
      <c r="I164" s="65">
        <v>10.51</v>
      </c>
      <c r="J164" s="66">
        <f t="shared" si="48"/>
        <v>28.8</v>
      </c>
      <c r="K164" s="66">
        <f t="shared" si="49"/>
        <v>69</v>
      </c>
      <c r="L164" s="66">
        <f t="shared" si="50"/>
        <v>36.040000000000006</v>
      </c>
      <c r="M164" s="66">
        <f t="shared" si="51"/>
        <v>52.800000000000004</v>
      </c>
      <c r="N164" s="66">
        <f t="shared" si="52"/>
        <v>48.683000000000035</v>
      </c>
      <c r="O164" s="66">
        <f t="shared" si="60"/>
        <v>235.32300000000004</v>
      </c>
      <c r="P164" s="66" t="str">
        <f t="shared" si="54"/>
        <v>D</v>
      </c>
      <c r="Q164" s="66" t="str">
        <f t="shared" si="55"/>
        <v>D</v>
      </c>
      <c r="R164" s="66" t="str">
        <f t="shared" si="56"/>
        <v>D</v>
      </c>
      <c r="S164" s="66" t="str">
        <f t="shared" si="57"/>
        <v>C</v>
      </c>
      <c r="T164" s="66" t="str">
        <f t="shared" si="58"/>
        <v>D</v>
      </c>
      <c r="U164" s="67" t="str">
        <f t="shared" si="59"/>
        <v>D</v>
      </c>
      <c r="V164" s="64"/>
    </row>
    <row r="165" spans="1:22" s="4" customFormat="1" x14ac:dyDescent="0.2">
      <c r="A165" s="53">
        <v>163</v>
      </c>
      <c r="B165" s="63" t="s">
        <v>145</v>
      </c>
      <c r="C165" s="63">
        <v>2007</v>
      </c>
      <c r="D165" s="64" t="s">
        <v>88</v>
      </c>
      <c r="E165" s="63">
        <v>181</v>
      </c>
      <c r="F165" s="63">
        <v>305</v>
      </c>
      <c r="G165" s="65">
        <v>21.6</v>
      </c>
      <c r="H165" s="63">
        <v>248</v>
      </c>
      <c r="I165" s="65">
        <v>10.8</v>
      </c>
      <c r="J165" s="66">
        <f t="shared" si="48"/>
        <v>36</v>
      </c>
      <c r="K165" s="66">
        <f t="shared" si="49"/>
        <v>46</v>
      </c>
      <c r="L165" s="66">
        <f t="shared" si="50"/>
        <v>56.440000000000005</v>
      </c>
      <c r="M165" s="66">
        <f t="shared" si="51"/>
        <v>35.200000000000003</v>
      </c>
      <c r="N165" s="66">
        <f t="shared" si="52"/>
        <v>32.819999999999979</v>
      </c>
      <c r="O165" s="66">
        <f t="shared" si="60"/>
        <v>206.45999999999998</v>
      </c>
      <c r="P165" s="66" t="str">
        <f t="shared" si="54"/>
        <v>D</v>
      </c>
      <c r="Q165" s="66" t="str">
        <f t="shared" si="55"/>
        <v>D</v>
      </c>
      <c r="R165" s="66" t="str">
        <f t="shared" si="56"/>
        <v>C</v>
      </c>
      <c r="S165" s="66" t="str">
        <f t="shared" si="57"/>
        <v>D</v>
      </c>
      <c r="T165" s="66" t="str">
        <f t="shared" si="58"/>
        <v>D</v>
      </c>
      <c r="U165" s="67" t="str">
        <f t="shared" si="59"/>
        <v>D</v>
      </c>
      <c r="V165" s="64"/>
    </row>
    <row r="166" spans="1:22" s="4" customFormat="1" ht="13.5" thickBot="1" x14ac:dyDescent="0.25">
      <c r="A166" s="55">
        <v>164</v>
      </c>
      <c r="B166" s="63" t="s">
        <v>146</v>
      </c>
      <c r="C166" s="63">
        <v>2008</v>
      </c>
      <c r="D166" s="64" t="s">
        <v>88</v>
      </c>
      <c r="E166" s="63">
        <v>183</v>
      </c>
      <c r="F166" s="63">
        <v>315</v>
      </c>
      <c r="G166" s="65">
        <v>19</v>
      </c>
      <c r="H166" s="63">
        <v>240</v>
      </c>
      <c r="I166" s="65">
        <v>11.38</v>
      </c>
      <c r="J166" s="66">
        <f t="shared" si="48"/>
        <v>50.4</v>
      </c>
      <c r="K166" s="66">
        <f t="shared" si="49"/>
        <v>92</v>
      </c>
      <c r="L166" s="66">
        <f t="shared" si="50"/>
        <v>38.759999999999991</v>
      </c>
      <c r="M166" s="66">
        <f t="shared" si="51"/>
        <v>22.400000000000002</v>
      </c>
      <c r="N166" s="66">
        <f t="shared" si="52"/>
        <v>1.0939999999999768</v>
      </c>
      <c r="O166" s="66">
        <f t="shared" si="60"/>
        <v>204.65399999999997</v>
      </c>
      <c r="P166" s="66" t="str">
        <f t="shared" si="54"/>
        <v>D</v>
      </c>
      <c r="Q166" s="66" t="str">
        <f t="shared" si="55"/>
        <v>D</v>
      </c>
      <c r="R166" s="66" t="str">
        <f t="shared" si="56"/>
        <v>D</v>
      </c>
      <c r="S166" s="66" t="str">
        <f t="shared" si="57"/>
        <v>D</v>
      </c>
      <c r="T166" s="66" t="str">
        <f t="shared" si="58"/>
        <v>D</v>
      </c>
      <c r="U166" s="67" t="str">
        <f t="shared" si="59"/>
        <v>D</v>
      </c>
      <c r="V166" s="64"/>
    </row>
    <row r="167" spans="1:22" x14ac:dyDescent="0.2">
      <c r="B167" s="68"/>
      <c r="C167" s="68"/>
      <c r="D167" s="68"/>
      <c r="E167" s="68"/>
      <c r="F167" s="68"/>
      <c r="G167" s="68"/>
      <c r="H167" s="68"/>
      <c r="I167" s="69"/>
      <c r="J167" s="68"/>
      <c r="K167" s="68"/>
      <c r="L167" s="68"/>
      <c r="M167" s="68"/>
      <c r="N167" s="69"/>
      <c r="O167" s="68"/>
      <c r="P167" s="68"/>
      <c r="Q167" s="68"/>
      <c r="R167" s="68"/>
      <c r="S167" s="68"/>
      <c r="T167" s="68"/>
      <c r="U167" s="68"/>
      <c r="V167" s="68"/>
    </row>
  </sheetData>
  <sortState xmlns:xlrd2="http://schemas.microsoft.com/office/spreadsheetml/2017/richdata2" ref="B3:U166">
    <sortCondition descending="1" ref="O3:O166"/>
  </sortState>
  <mergeCells count="6">
    <mergeCell ref="P1:U1"/>
    <mergeCell ref="B1:B2"/>
    <mergeCell ref="C1:C2"/>
    <mergeCell ref="D1:D2"/>
    <mergeCell ref="E1:I1"/>
    <mergeCell ref="J1:O1"/>
  </mergeCells>
  <pageMargins left="0.11811023622047245" right="0.11811023622047245" top="0.19685039370078741" bottom="0.19685039370078741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body družstva</vt:lpstr>
      <vt:lpstr>hráči</vt:lpstr>
      <vt:lpstr>hráči!Názvy_tisku</vt:lpstr>
    </vt:vector>
  </TitlesOfParts>
  <Company>ČVS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ČVS</dc:creator>
  <cp:lastModifiedBy>Jiří</cp:lastModifiedBy>
  <cp:lastPrinted>2023-11-06T19:12:25Z</cp:lastPrinted>
  <dcterms:created xsi:type="dcterms:W3CDTF">2005-03-15T17:03:55Z</dcterms:created>
  <dcterms:modified xsi:type="dcterms:W3CDTF">2023-11-13T12:35:00Z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543693-0d20-4828-9e38-4668ba5c5a68_Enabled">
    <vt:lpwstr>true</vt:lpwstr>
  </property>
  <property fmtid="{D5CDD505-2E9C-101B-9397-08002B2CF9AE}" pid="3" name="MSIP_Label_ed543693-0d20-4828-9e38-4668ba5c5a68_SetDate">
    <vt:lpwstr>2023-04-25T13:58:47Z</vt:lpwstr>
  </property>
  <property fmtid="{D5CDD505-2E9C-101B-9397-08002B2CF9AE}" pid="4" name="MSIP_Label_ed543693-0d20-4828-9e38-4668ba5c5a68_Method">
    <vt:lpwstr>Privileged</vt:lpwstr>
  </property>
  <property fmtid="{D5CDD505-2E9C-101B-9397-08002B2CF9AE}" pid="5" name="MSIP_Label_ed543693-0d20-4828-9e38-4668ba5c5a68_Name">
    <vt:lpwstr>Důvěrné-CZE-Neviditelna</vt:lpwstr>
  </property>
  <property fmtid="{D5CDD505-2E9C-101B-9397-08002B2CF9AE}" pid="6" name="MSIP_Label_ed543693-0d20-4828-9e38-4668ba5c5a68_SiteId">
    <vt:lpwstr>cbeb3ecc-6f45-4183-b5a8-088140deae5d</vt:lpwstr>
  </property>
  <property fmtid="{D5CDD505-2E9C-101B-9397-08002B2CF9AE}" pid="7" name="MSIP_Label_ed543693-0d20-4828-9e38-4668ba5c5a68_ActionId">
    <vt:lpwstr>c2f92342-314f-4e81-bb85-a2328cbf80b8</vt:lpwstr>
  </property>
  <property fmtid="{D5CDD505-2E9C-101B-9397-08002B2CF9AE}" pid="8" name="MSIP_Label_ed543693-0d20-4828-9e38-4668ba5c5a68_ContentBits">
    <vt:lpwstr>0</vt:lpwstr>
  </property>
</Properties>
</file>